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Achizitii\PAAP 2025\BUGET\"/>
    </mc:Choice>
  </mc:AlternateContent>
  <xr:revisionPtr revIDLastSave="0" documentId="13_ncr:1_{3A8C912A-5812-4C92-9755-D23318658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AP 2025" sheetId="2" r:id="rId1"/>
    <sheet name="II. Produse alimentare" sheetId="5" r:id="rId2"/>
    <sheet name="III. Produse farmaceutice" sheetId="6" r:id="rId3"/>
  </sheets>
  <calcPr calcId="191029"/>
  <fileRecoveryPr autoRecover="0"/>
</workbook>
</file>

<file path=xl/calcChain.xml><?xml version="1.0" encoding="utf-8"?>
<calcChain xmlns="http://schemas.openxmlformats.org/spreadsheetml/2006/main">
  <c r="D34" i="2" l="1"/>
  <c r="D35" i="2" s="1"/>
  <c r="E36" i="2"/>
  <c r="E37" i="2"/>
  <c r="D37" i="2"/>
  <c r="E35" i="2"/>
  <c r="E33" i="2"/>
  <c r="D24" i="2" l="1"/>
  <c r="D25" i="2" s="1"/>
  <c r="D11" i="2"/>
  <c r="D10" i="2"/>
  <c r="D32" i="2"/>
  <c r="D36" i="2" s="1"/>
  <c r="D12" i="2" l="1"/>
  <c r="E22" i="2"/>
  <c r="E21" i="2"/>
  <c r="G138" i="5"/>
  <c r="F138" i="5"/>
  <c r="H138" i="5" s="1"/>
  <c r="G137" i="5"/>
  <c r="F137" i="5"/>
  <c r="H137" i="5" s="1"/>
  <c r="G136" i="5"/>
  <c r="F136" i="5"/>
  <c r="H136" i="5" s="1"/>
  <c r="G135" i="5"/>
  <c r="F135" i="5"/>
  <c r="H135" i="5" s="1"/>
  <c r="G134" i="5"/>
  <c r="F134" i="5"/>
  <c r="H134" i="5" s="1"/>
  <c r="G133" i="5"/>
  <c r="F133" i="5"/>
  <c r="H133" i="5" s="1"/>
  <c r="G132" i="5"/>
  <c r="F132" i="5"/>
  <c r="H132" i="5" s="1"/>
  <c r="G131" i="5"/>
  <c r="F131" i="5"/>
  <c r="H131" i="5" s="1"/>
  <c r="G130" i="5"/>
  <c r="F130" i="5"/>
  <c r="H130" i="5" s="1"/>
  <c r="G129" i="5"/>
  <c r="F129" i="5"/>
  <c r="H129" i="5" s="1"/>
  <c r="G128" i="5"/>
  <c r="F128" i="5"/>
  <c r="H128" i="5" s="1"/>
  <c r="G127" i="5"/>
  <c r="F127" i="5"/>
  <c r="H127" i="5" s="1"/>
  <c r="G126" i="5"/>
  <c r="F126" i="5"/>
  <c r="H126" i="5" s="1"/>
  <c r="G125" i="5"/>
  <c r="F125" i="5"/>
  <c r="H125" i="5" s="1"/>
  <c r="G124" i="5"/>
  <c r="F124" i="5"/>
  <c r="H124" i="5" s="1"/>
  <c r="G123" i="5"/>
  <c r="F123" i="5"/>
  <c r="H123" i="5" s="1"/>
  <c r="G122" i="5"/>
  <c r="F122" i="5"/>
  <c r="H122" i="5" s="1"/>
  <c r="G121" i="5"/>
  <c r="F121" i="5"/>
  <c r="H121" i="5" s="1"/>
  <c r="G120" i="5"/>
  <c r="F120" i="5"/>
  <c r="H120" i="5" s="1"/>
  <c r="G119" i="5"/>
  <c r="F119" i="5"/>
  <c r="H119" i="5" s="1"/>
  <c r="G118" i="5"/>
  <c r="F118" i="5"/>
  <c r="H118" i="5" s="1"/>
  <c r="G117" i="5"/>
  <c r="F117" i="5"/>
  <c r="H117" i="5" s="1"/>
  <c r="G116" i="5"/>
  <c r="F116" i="5"/>
  <c r="H116" i="5" s="1"/>
  <c r="G115" i="5"/>
  <c r="F115" i="5"/>
  <c r="H115" i="5" s="1"/>
  <c r="G114" i="5"/>
  <c r="F114" i="5"/>
  <c r="H114" i="5" s="1"/>
  <c r="G113" i="5"/>
  <c r="F113" i="5"/>
  <c r="H113" i="5" s="1"/>
  <c r="G112" i="5"/>
  <c r="F112" i="5"/>
  <c r="H112" i="5" s="1"/>
  <c r="G111" i="5"/>
  <c r="F111" i="5"/>
  <c r="H111" i="5" s="1"/>
  <c r="G110" i="5"/>
  <c r="F110" i="5"/>
  <c r="H110" i="5" s="1"/>
  <c r="G109" i="5"/>
  <c r="F109" i="5"/>
  <c r="H109" i="5" s="1"/>
  <c r="G108" i="5"/>
  <c r="F108" i="5"/>
  <c r="H108" i="5" s="1"/>
  <c r="G107" i="5"/>
  <c r="F107" i="5"/>
  <c r="H107" i="5" s="1"/>
  <c r="G106" i="5"/>
  <c r="F106" i="5"/>
  <c r="H106" i="5" s="1"/>
  <c r="G105" i="5"/>
  <c r="F105" i="5"/>
  <c r="H105" i="5" s="1"/>
  <c r="G104" i="5"/>
  <c r="F104" i="5"/>
  <c r="H104" i="5" s="1"/>
  <c r="G103" i="5"/>
  <c r="F103" i="5"/>
  <c r="H103" i="5" s="1"/>
  <c r="G102" i="5"/>
  <c r="F102" i="5"/>
  <c r="H102" i="5" s="1"/>
  <c r="G101" i="5"/>
  <c r="F101" i="5"/>
  <c r="H101" i="5" s="1"/>
  <c r="G100" i="5"/>
  <c r="F100" i="5"/>
  <c r="H100" i="5" s="1"/>
  <c r="G99" i="5"/>
  <c r="F99" i="5"/>
  <c r="H99" i="5" s="1"/>
  <c r="G98" i="5"/>
  <c r="F98" i="5"/>
  <c r="H98" i="5" s="1"/>
  <c r="G97" i="5"/>
  <c r="F97" i="5"/>
  <c r="H97" i="5" s="1"/>
  <c r="G96" i="5"/>
  <c r="F96" i="5"/>
  <c r="H96" i="5" s="1"/>
  <c r="G95" i="5"/>
  <c r="F95" i="5"/>
  <c r="H95" i="5" s="1"/>
  <c r="G94" i="5"/>
  <c r="F94" i="5"/>
  <c r="H94" i="5" s="1"/>
  <c r="G93" i="5"/>
  <c r="F93" i="5"/>
  <c r="H93" i="5" s="1"/>
  <c r="G92" i="5"/>
  <c r="F92" i="5"/>
  <c r="H92" i="5" s="1"/>
  <c r="G91" i="5"/>
  <c r="F91" i="5"/>
  <c r="H91" i="5" s="1"/>
  <c r="G90" i="5"/>
  <c r="F90" i="5"/>
  <c r="H90" i="5" s="1"/>
  <c r="G89" i="5"/>
  <c r="F89" i="5"/>
  <c r="H89" i="5" s="1"/>
  <c r="G88" i="5"/>
  <c r="F88" i="5"/>
  <c r="H88" i="5" s="1"/>
  <c r="G87" i="5"/>
  <c r="F87" i="5"/>
  <c r="H87" i="5" s="1"/>
  <c r="G86" i="5"/>
  <c r="F86" i="5"/>
  <c r="H86" i="5" s="1"/>
  <c r="G85" i="5"/>
  <c r="F85" i="5"/>
  <c r="H85" i="5" s="1"/>
  <c r="G84" i="5"/>
  <c r="F84" i="5"/>
  <c r="H84" i="5" s="1"/>
  <c r="G83" i="5"/>
  <c r="F83" i="5"/>
  <c r="H83" i="5" s="1"/>
  <c r="G82" i="5"/>
  <c r="F82" i="5"/>
  <c r="H82" i="5" s="1"/>
  <c r="G81" i="5"/>
  <c r="F81" i="5"/>
  <c r="H81" i="5" s="1"/>
  <c r="G80" i="5"/>
  <c r="F80" i="5"/>
  <c r="H80" i="5" s="1"/>
  <c r="G79" i="5"/>
  <c r="F79" i="5"/>
  <c r="H79" i="5" s="1"/>
  <c r="G78" i="5"/>
  <c r="F78" i="5"/>
  <c r="H78" i="5" s="1"/>
  <c r="G77" i="5"/>
  <c r="F77" i="5"/>
  <c r="H77" i="5" s="1"/>
  <c r="G76" i="5"/>
  <c r="F76" i="5"/>
  <c r="H76" i="5" s="1"/>
  <c r="G75" i="5"/>
  <c r="F75" i="5"/>
  <c r="H75" i="5" s="1"/>
  <c r="G74" i="5"/>
  <c r="F74" i="5"/>
  <c r="H74" i="5" s="1"/>
  <c r="G73" i="5"/>
  <c r="F73" i="5"/>
  <c r="H73" i="5" s="1"/>
  <c r="G72" i="5"/>
  <c r="F72" i="5"/>
  <c r="H72" i="5" s="1"/>
  <c r="G71" i="5"/>
  <c r="F71" i="5"/>
  <c r="H71" i="5" s="1"/>
  <c r="G70" i="5"/>
  <c r="F70" i="5"/>
  <c r="H70" i="5" s="1"/>
  <c r="G69" i="5"/>
  <c r="F69" i="5"/>
  <c r="H69" i="5" s="1"/>
  <c r="H68" i="5"/>
  <c r="G68" i="5"/>
  <c r="F68" i="5"/>
  <c r="G67" i="5"/>
  <c r="F67" i="5"/>
  <c r="H67" i="5" s="1"/>
  <c r="G66" i="5"/>
  <c r="F66" i="5"/>
  <c r="H66" i="5" s="1"/>
  <c r="G65" i="5"/>
  <c r="F65" i="5"/>
  <c r="H65" i="5" s="1"/>
  <c r="G64" i="5"/>
  <c r="F64" i="5"/>
  <c r="H64" i="5" s="1"/>
  <c r="G63" i="5"/>
  <c r="F63" i="5"/>
  <c r="H63" i="5" s="1"/>
  <c r="G62" i="5"/>
  <c r="F62" i="5"/>
  <c r="H62" i="5" s="1"/>
  <c r="G61" i="5"/>
  <c r="F61" i="5"/>
  <c r="H61" i="5" s="1"/>
  <c r="G60" i="5"/>
  <c r="F60" i="5"/>
  <c r="H60" i="5" s="1"/>
  <c r="G59" i="5"/>
  <c r="F59" i="5"/>
  <c r="H59" i="5" s="1"/>
  <c r="G58" i="5"/>
  <c r="F58" i="5"/>
  <c r="H58" i="5" s="1"/>
  <c r="G57" i="5"/>
  <c r="F57" i="5"/>
  <c r="H57" i="5" s="1"/>
  <c r="G56" i="5"/>
  <c r="F56" i="5"/>
  <c r="H56" i="5" s="1"/>
  <c r="G55" i="5"/>
  <c r="F55" i="5"/>
  <c r="H55" i="5" s="1"/>
  <c r="G54" i="5"/>
  <c r="F54" i="5"/>
  <c r="H54" i="5" s="1"/>
  <c r="G53" i="5"/>
  <c r="F53" i="5"/>
  <c r="H53" i="5" s="1"/>
  <c r="G52" i="5"/>
  <c r="F52" i="5"/>
  <c r="H52" i="5" s="1"/>
  <c r="G51" i="5"/>
  <c r="F51" i="5"/>
  <c r="H51" i="5" s="1"/>
  <c r="G50" i="5"/>
  <c r="F50" i="5"/>
  <c r="H50" i="5" s="1"/>
  <c r="G49" i="5"/>
  <c r="F49" i="5"/>
  <c r="H49" i="5" s="1"/>
  <c r="G48" i="5"/>
  <c r="F48" i="5"/>
  <c r="H48" i="5" s="1"/>
  <c r="G47" i="5"/>
  <c r="F47" i="5"/>
  <c r="H47" i="5" s="1"/>
  <c r="G46" i="5"/>
  <c r="F46" i="5"/>
  <c r="H46" i="5" s="1"/>
  <c r="G45" i="5"/>
  <c r="F45" i="5"/>
  <c r="H45" i="5" s="1"/>
  <c r="G44" i="5"/>
  <c r="F44" i="5"/>
  <c r="H44" i="5" s="1"/>
  <c r="G43" i="5"/>
  <c r="F43" i="5"/>
  <c r="H43" i="5" s="1"/>
  <c r="G42" i="5"/>
  <c r="F42" i="5"/>
  <c r="H42" i="5" s="1"/>
  <c r="G41" i="5"/>
  <c r="F41" i="5"/>
  <c r="H41" i="5" s="1"/>
  <c r="G40" i="5"/>
  <c r="F40" i="5"/>
  <c r="H40" i="5" s="1"/>
  <c r="G39" i="5"/>
  <c r="F39" i="5"/>
  <c r="H39" i="5" s="1"/>
  <c r="G38" i="5"/>
  <c r="F38" i="5"/>
  <c r="H38" i="5" s="1"/>
  <c r="G37" i="5"/>
  <c r="F37" i="5"/>
  <c r="H37" i="5" s="1"/>
  <c r="G36" i="5"/>
  <c r="F36" i="5"/>
  <c r="H36" i="5" s="1"/>
  <c r="G35" i="5"/>
  <c r="F35" i="5"/>
  <c r="H35" i="5" s="1"/>
  <c r="G34" i="5"/>
  <c r="F34" i="5"/>
  <c r="H34" i="5" s="1"/>
  <c r="G33" i="5"/>
  <c r="F33" i="5"/>
  <c r="H33" i="5" s="1"/>
  <c r="G32" i="5"/>
  <c r="F32" i="5"/>
  <c r="H32" i="5" s="1"/>
  <c r="G31" i="5"/>
  <c r="F31" i="5"/>
  <c r="H31" i="5" s="1"/>
  <c r="G30" i="5"/>
  <c r="F30" i="5"/>
  <c r="H30" i="5" s="1"/>
  <c r="G29" i="5"/>
  <c r="F29" i="5"/>
  <c r="H29" i="5" s="1"/>
  <c r="G28" i="5"/>
  <c r="F28" i="5"/>
  <c r="H28" i="5" s="1"/>
  <c r="G27" i="5"/>
  <c r="F27" i="5"/>
  <c r="H27" i="5" s="1"/>
  <c r="G26" i="5"/>
  <c r="F26" i="5"/>
  <c r="H26" i="5" s="1"/>
  <c r="G25" i="5"/>
  <c r="F25" i="5"/>
  <c r="H25" i="5" s="1"/>
  <c r="G24" i="5"/>
  <c r="F24" i="5"/>
  <c r="H24" i="5" s="1"/>
  <c r="G23" i="5"/>
  <c r="F23" i="5"/>
  <c r="H23" i="5" s="1"/>
  <c r="G22" i="5"/>
  <c r="F22" i="5"/>
  <c r="H22" i="5" s="1"/>
  <c r="G21" i="5"/>
  <c r="F21" i="5"/>
  <c r="H21" i="5" s="1"/>
  <c r="G20" i="5"/>
  <c r="F20" i="5"/>
  <c r="H20" i="5" s="1"/>
  <c r="G19" i="5"/>
  <c r="F19" i="5"/>
  <c r="H19" i="5" s="1"/>
  <c r="G18" i="5"/>
  <c r="F18" i="5"/>
  <c r="H18" i="5" s="1"/>
  <c r="G17" i="5"/>
  <c r="F17" i="5"/>
  <c r="H17" i="5" s="1"/>
  <c r="G16" i="5"/>
  <c r="F16" i="5"/>
  <c r="H16" i="5" s="1"/>
  <c r="G15" i="5"/>
  <c r="F15" i="5"/>
  <c r="H15" i="5" s="1"/>
  <c r="G14" i="5"/>
  <c r="F14" i="5"/>
  <c r="H14" i="5" s="1"/>
  <c r="G13" i="5"/>
  <c r="F13" i="5"/>
  <c r="H13" i="5" s="1"/>
  <c r="G12" i="5"/>
  <c r="F12" i="5"/>
  <c r="H12" i="5" s="1"/>
  <c r="G11" i="5"/>
  <c r="F11" i="5"/>
  <c r="H11" i="5" s="1"/>
  <c r="G10" i="5"/>
  <c r="F10" i="5"/>
  <c r="H10" i="5" s="1"/>
  <c r="G9" i="5"/>
  <c r="F9" i="5"/>
  <c r="H9" i="5" s="1"/>
  <c r="G8" i="5"/>
  <c r="F8" i="5"/>
  <c r="H8" i="5" s="1"/>
  <c r="G7" i="5"/>
  <c r="F7" i="5"/>
  <c r="H7" i="5" s="1"/>
  <c r="G6" i="5"/>
  <c r="F6" i="5"/>
  <c r="H6" i="5" s="1"/>
  <c r="G5" i="5"/>
  <c r="F5" i="5"/>
  <c r="H5" i="5" s="1"/>
  <c r="G139" i="5" l="1"/>
  <c r="H139" i="5"/>
  <c r="D13" i="2" l="1"/>
  <c r="E29" i="2" l="1"/>
  <c r="E32" i="2" s="1"/>
  <c r="E15" i="2"/>
  <c r="E9" i="2" l="1"/>
  <c r="E12" i="2"/>
  <c r="E13" i="2" s="1"/>
  <c r="E26" i="2" l="1"/>
  <c r="D26" i="2"/>
  <c r="E20" i="2" l="1"/>
  <c r="D18" i="2" l="1"/>
  <c r="D19" i="2"/>
  <c r="E18" i="2"/>
  <c r="E19" i="2" s="1"/>
</calcChain>
</file>

<file path=xl/sharedStrings.xml><?xml version="1.0" encoding="utf-8"?>
<sst xmlns="http://schemas.openxmlformats.org/spreadsheetml/2006/main" count="793" uniqueCount="488">
  <si>
    <t>Nr. crt.</t>
  </si>
  <si>
    <t>Tipul si obiectul  contractului de achizitie publica/ acordului- cadru</t>
  </si>
  <si>
    <t>Cod CPV</t>
  </si>
  <si>
    <t>Sursa de finantare</t>
  </si>
  <si>
    <t>Procedura stabilita/instrumente specifice  pentru derularea procesului de achizitie</t>
  </si>
  <si>
    <t>Data (luna) estimata pentru initierea procedurii</t>
  </si>
  <si>
    <t>Persoana responsabila cu aplicarea procedurii de atribuire</t>
  </si>
  <si>
    <t>Finantare ASS</t>
  </si>
  <si>
    <t>Online</t>
  </si>
  <si>
    <t>Data (luna) estimata pentru atribuire contract de achizitie publica/      acordului-cadru</t>
  </si>
  <si>
    <t>Valoarea estimata contract de achizitie publica /acord-cadru                  Lei, fara TVA</t>
  </si>
  <si>
    <t>Modalitate de derulare procedura de atribuire   online/                  offline</t>
  </si>
  <si>
    <t>APROBAT,</t>
  </si>
  <si>
    <t>INTOCMIT,</t>
  </si>
  <si>
    <t xml:space="preserve">PROGRAMUL ANUAL AL ACHIZITIILOR PUBLICE </t>
  </si>
  <si>
    <t>I.</t>
  </si>
  <si>
    <t>Ec. Daniel Tamas</t>
  </si>
  <si>
    <t>15000000-8</t>
  </si>
  <si>
    <t>Tamas Daniel</t>
  </si>
  <si>
    <t>Bochis Mihaela</t>
  </si>
  <si>
    <t>SPITALUL DE BOLI PSIHICE CRONICE BORSA</t>
  </si>
  <si>
    <t xml:space="preserve">                  AVIZAT,</t>
  </si>
  <si>
    <t xml:space="preserve">      DIRECTOR FINANCIAR-CONTABIL,</t>
  </si>
  <si>
    <t xml:space="preserve">               Ec. Elena Man</t>
  </si>
  <si>
    <t>Ec. Aurica Tamas</t>
  </si>
  <si>
    <t>III.</t>
  </si>
  <si>
    <t>PRODUSE ALIMENTARE- acord cadru</t>
  </si>
  <si>
    <t>MANAGER,</t>
  </si>
  <si>
    <t>UM</t>
  </si>
  <si>
    <t>TOTAL</t>
  </si>
  <si>
    <t>Cantitate</t>
  </si>
  <si>
    <t>L</t>
  </si>
  <si>
    <t>kg</t>
  </si>
  <si>
    <t xml:space="preserve">Oua  marimea M </t>
  </si>
  <si>
    <t xml:space="preserve">Buc </t>
  </si>
  <si>
    <t>Apa minerala plata</t>
  </si>
  <si>
    <t>Pet</t>
  </si>
  <si>
    <t>Buc</t>
  </si>
  <si>
    <t xml:space="preserve">Cut </t>
  </si>
  <si>
    <t>Drojdie uscata ambalata la 100 g</t>
  </si>
  <si>
    <t>Fasole boabe</t>
  </si>
  <si>
    <t xml:space="preserve">Făină de grâu 000  </t>
  </si>
  <si>
    <t xml:space="preserve">Kg </t>
  </si>
  <si>
    <t>Kg</t>
  </si>
  <si>
    <t>Fulgi de porumb</t>
  </si>
  <si>
    <t xml:space="preserve">Gris </t>
  </si>
  <si>
    <t>Mustar Clasic ambalat la 5 KG</t>
  </si>
  <si>
    <t>Orez alb</t>
  </si>
  <si>
    <t xml:space="preserve">Oțet </t>
  </si>
  <si>
    <t xml:space="preserve">Paste cuș-cuș </t>
  </si>
  <si>
    <t>Paste din porumb ambalate la 500g</t>
  </si>
  <si>
    <t xml:space="preserve">Paste taitei cu ou </t>
  </si>
  <si>
    <t>Pesmet alb din paine</t>
  </si>
  <si>
    <t>Sare de masa gema extrafina</t>
  </si>
  <si>
    <t xml:space="preserve">Stafide  </t>
  </si>
  <si>
    <t xml:space="preserve">Ulei floarea soarelui </t>
  </si>
  <si>
    <t xml:space="preserve">Zahar cristal </t>
  </si>
  <si>
    <t xml:space="preserve">Bors pudra </t>
  </si>
  <si>
    <t>Ardei dulce tocat</t>
  </si>
  <si>
    <t>Castraveti murati</t>
  </si>
  <si>
    <t>Pasta de tomate</t>
  </si>
  <si>
    <t xml:space="preserve">Pate de ficat de pui </t>
  </si>
  <si>
    <t>Conserva de ton, bucati intregi in suc propriu</t>
  </si>
  <si>
    <t>Masline negre taiate, in saramura</t>
  </si>
  <si>
    <t>Salata cu icre</t>
  </si>
  <si>
    <t>Sfecla rosie cubulete</t>
  </si>
  <si>
    <t xml:space="preserve">Suc  concentrat de lamaie </t>
  </si>
  <si>
    <t xml:space="preserve">Suc de rosii </t>
  </si>
  <si>
    <t>Varza murata intreaga</t>
  </si>
  <si>
    <t>Amestec legume congelate pentru ciorba</t>
  </si>
  <si>
    <t>Amestec legume congelate pentru supa</t>
  </si>
  <si>
    <t>Ciuperci congelate Champignon</t>
  </si>
  <si>
    <t>Conopida congelata</t>
  </si>
  <si>
    <t>Fasole verde congelata</t>
  </si>
  <si>
    <t>Mazare congelata</t>
  </si>
  <si>
    <t>Spanac congelat</t>
  </si>
  <si>
    <t>Vinete coapte congelate</t>
  </si>
  <si>
    <t xml:space="preserve">Cartofi </t>
  </si>
  <si>
    <t>Ceapa galbena</t>
  </si>
  <si>
    <t>Mere</t>
  </si>
  <si>
    <t xml:space="preserve">Morcovi </t>
  </si>
  <si>
    <t>Patrunjel radacina</t>
  </si>
  <si>
    <t xml:space="preserve">Salata verde </t>
  </si>
  <si>
    <t>Telina radacina calitatea I</t>
  </si>
  <si>
    <t>Usturoi calitatea I</t>
  </si>
  <si>
    <t xml:space="preserve">Varza alba </t>
  </si>
  <si>
    <t>Carne porc lucru congelata</t>
  </si>
  <si>
    <t>Cotlet de porc fara os congelat</t>
  </si>
  <si>
    <t>Piept de pui dezosat congelat</t>
  </si>
  <si>
    <t>Pulpe superioare de pui congelate</t>
  </si>
  <si>
    <t>Carnati trandafir</t>
  </si>
  <si>
    <t>Crenvursti de pasare</t>
  </si>
  <si>
    <t>Kaiser</t>
  </si>
  <si>
    <t>Salam de vara</t>
  </si>
  <si>
    <t>Slanina afumata</t>
  </si>
  <si>
    <t>Sunca presata de porc</t>
  </si>
  <si>
    <t xml:space="preserve">Branza burduf </t>
  </si>
  <si>
    <t xml:space="preserve">Branza proaspata de vaca </t>
  </si>
  <si>
    <t xml:space="preserve">Branza telemea de vaca </t>
  </si>
  <si>
    <t xml:space="preserve">Branza topita </t>
  </si>
  <si>
    <t xml:space="preserve">Cascaval </t>
  </si>
  <si>
    <t xml:space="preserve">Crema de unt </t>
  </si>
  <si>
    <t>Lapte de consum 3,5%</t>
  </si>
  <si>
    <t xml:space="preserve">Sana </t>
  </si>
  <si>
    <t xml:space="preserve">Smantana </t>
  </si>
  <si>
    <t xml:space="preserve">Unt </t>
  </si>
  <si>
    <t>CAPSULA</t>
  </si>
  <si>
    <t>SILIBINUM 150 MG</t>
  </si>
  <si>
    <t>COMPR.</t>
  </si>
  <si>
    <t>COMPR.FILM.</t>
  </si>
  <si>
    <t>COMBINATII (SARURI BILIARE)</t>
  </si>
  <si>
    <t>DRAJEU</t>
  </si>
  <si>
    <t>GLICLAZIDUM 60 MG</t>
  </si>
  <si>
    <t>COMPR.ELIB. PREL.</t>
  </si>
  <si>
    <t>METFORMINUM 1000 MG</t>
  </si>
  <si>
    <t>ATORVASTATINUM 20 MG</t>
  </si>
  <si>
    <t xml:space="preserve">CANDESARTANUM CILEXETIL 16 MG </t>
  </si>
  <si>
    <t>METOPROLOLUM 50 MG</t>
  </si>
  <si>
    <t>COMPR. CU ELIB.PREL.</t>
  </si>
  <si>
    <t>PERINDOPRILUM 4 MG</t>
  </si>
  <si>
    <t>COMPR. FILM.</t>
  </si>
  <si>
    <t>CLOPIDOGRELUM 75 MG</t>
  </si>
  <si>
    <t>ETORICOXIBUM 60 MG</t>
  </si>
  <si>
    <t>LEVOFLOXACINUM 500 MG</t>
  </si>
  <si>
    <t>CLARITHROMYCINUM 500 MG</t>
  </si>
  <si>
    <t>FLUCONAZOLUM 150 MG</t>
  </si>
  <si>
    <t>DOXYCYCLINUM 100 MG</t>
  </si>
  <si>
    <t xml:space="preserve">MINPLIC. MINICP. ELIB. PREL. </t>
  </si>
  <si>
    <t>COMPR. ORODIS.</t>
  </si>
  <si>
    <t>ARIPIPRAZOLUM  15 MG</t>
  </si>
  <si>
    <t>BROMAZEPAMUM 3 MG</t>
  </si>
  <si>
    <t>CARBAMAZEPINUM 200 MG</t>
  </si>
  <si>
    <t>CLOZAPINUM 100 MG</t>
  </si>
  <si>
    <t>DONEPEZILUM 10 MG</t>
  </si>
  <si>
    <t>GINKGO BILOBA 40 MG</t>
  </si>
  <si>
    <t>LEVOMEPROMAZINUM 25 MG</t>
  </si>
  <si>
    <t>LORAZEPAMUM 1 MG</t>
  </si>
  <si>
    <t>NITRAZEPAMUM 5 MG</t>
  </si>
  <si>
    <t>OLANZAPINUM 10 MG</t>
  </si>
  <si>
    <t xml:space="preserve">COMPR. ELIB. PREL. </t>
  </si>
  <si>
    <t>PARACETAMOLUM 500 MG</t>
  </si>
  <si>
    <t>PIRACETAMUM 400 MG</t>
  </si>
  <si>
    <t>QUETIAPINUM 400 MG</t>
  </si>
  <si>
    <t>TIAPRIDUM 100 MG</t>
  </si>
  <si>
    <t>XYLOMETAZOLINUM 1 MG/ML</t>
  </si>
  <si>
    <t>ACETYLCYSTEINUM 200 MG</t>
  </si>
  <si>
    <t>AMBAZONUM 10 MG</t>
  </si>
  <si>
    <t>COMPRIMAT DE SUPT</t>
  </si>
  <si>
    <t>Banane</t>
  </si>
  <si>
    <t>Sunca presata din piept de pui</t>
  </si>
  <si>
    <t>Fursecuri cu gem</t>
  </si>
  <si>
    <t>Prajitura rulada cu crema</t>
  </si>
  <si>
    <t>Saleuri</t>
  </si>
  <si>
    <t xml:space="preserve">Paine intermediara 300 g </t>
  </si>
  <si>
    <t>ACENOCUMAROLUM 2 MG</t>
  </si>
  <si>
    <t>AMOXICILLINUM 500MG</t>
  </si>
  <si>
    <t>AZITHROMYCINUM 500MG</t>
  </si>
  <si>
    <t>BISACODYLUM 5MG</t>
  </si>
  <si>
    <t xml:space="preserve">BISOPROLOLUM  5 MG </t>
  </si>
  <si>
    <t>CARIPRAZINUM 3 MG</t>
  </si>
  <si>
    <t>CLONAZEPAMUM 2MG</t>
  </si>
  <si>
    <t>VENLAFAXINUM 75 MG</t>
  </si>
  <si>
    <t>CAPS.</t>
  </si>
  <si>
    <t>CAPSULE  MOI</t>
  </si>
  <si>
    <t>DRAJ. GASTROREZ.</t>
  </si>
  <si>
    <t>CPR.</t>
  </si>
  <si>
    <t>CAPS. GASTRO REZ.</t>
  </si>
  <si>
    <t>COMPR. GASTROR EZ.</t>
  </si>
  <si>
    <t xml:space="preserve">CAPS. PULB. INHAL. </t>
  </si>
  <si>
    <t>CAPS.ELIB.PRL</t>
  </si>
  <si>
    <t>SPRAY NAZAL</t>
  </si>
  <si>
    <t>II.</t>
  </si>
  <si>
    <t>IV.</t>
  </si>
  <si>
    <t>Baton de cereale</t>
  </si>
  <si>
    <t>Baton de ciocolata</t>
  </si>
  <si>
    <t>Ciocolata cu lapte</t>
  </si>
  <si>
    <t>Napolitane cu crema</t>
  </si>
  <si>
    <t>Baza pentru mancaruri</t>
  </si>
  <si>
    <t>Chimion fructe uscate</t>
  </si>
  <si>
    <t>Cocktail de fructe conserva</t>
  </si>
  <si>
    <t>Cocktail de fructe fara zahar</t>
  </si>
  <si>
    <t>Compot de pere</t>
  </si>
  <si>
    <t>Compot de piersici jumatati</t>
  </si>
  <si>
    <t>Conserva de peste - sardine in sos tomat 120 gr</t>
  </si>
  <si>
    <t xml:space="preserve">Gem de fructe, ambalat la borcan </t>
  </si>
  <si>
    <t>Magiun de prune fara zahar</t>
  </si>
  <si>
    <t>Morcovi congelati cuburi</t>
  </si>
  <si>
    <t>Pepene verde</t>
  </si>
  <si>
    <t xml:space="preserve">Dovlecei </t>
  </si>
  <si>
    <t>Clementine</t>
  </si>
  <si>
    <t>Pulpa de porc fara os congelata</t>
  </si>
  <si>
    <t>Carne de vita pulpa congelata</t>
  </si>
  <si>
    <t>Muschi file afumat</t>
  </si>
  <si>
    <t>Cartofi pai congelati</t>
  </si>
  <si>
    <t>Cascaval pane</t>
  </si>
  <si>
    <t>File de cod pane</t>
  </si>
  <si>
    <t>Snitel din piept de pui</t>
  </si>
  <si>
    <t>Foietaj aperitiv sarat</t>
  </si>
  <si>
    <t>Foietaj ministrudel cu fructe</t>
  </si>
  <si>
    <t xml:space="preserve">Cozonac cu cacao </t>
  </si>
  <si>
    <t xml:space="preserve">Cozonac cu nuca </t>
  </si>
  <si>
    <t>Chec marmorat</t>
  </si>
  <si>
    <t>Nr. Crt.</t>
  </si>
  <si>
    <t>Denumire produs/serviciu/lucrare</t>
  </si>
  <si>
    <t>Preț unitar estimat  fără TVA</t>
  </si>
  <si>
    <t>Preț unitar estimat  cu TVA</t>
  </si>
  <si>
    <t>Valoare totală estimată fără TVA</t>
  </si>
  <si>
    <t>Valoare totală estimată cu TVA</t>
  </si>
  <si>
    <t>CODEINUM 15MG</t>
  </si>
  <si>
    <t>TUB</t>
  </si>
  <si>
    <t>FIOLA</t>
  </si>
  <si>
    <t>CAPS. MOI GASTROR EZ.</t>
  </si>
  <si>
    <t>FLACON</t>
  </si>
  <si>
    <t>CAPTOPRILUM 25MG</t>
  </si>
  <si>
    <t>CEFIXIMUM 400MG</t>
  </si>
  <si>
    <t>COMBINATII (PANCREATINA ,ENZIME PANCREATICE)</t>
  </si>
  <si>
    <t>COMPR. FILM. GASTROREZ.</t>
  </si>
  <si>
    <t>COMBINATII (PARACETAMOLUM, PSEUDOEPHEDRINUM CLORHIDRAT)</t>
  </si>
  <si>
    <t>FLACON/PUNGA</t>
  </si>
  <si>
    <t>COMBINATII (SPIRONOLACTONUM+FUROSEMIDUM 50 MG+20 MG)</t>
  </si>
  <si>
    <t>FLACON 300ML</t>
  </si>
  <si>
    <t>PLIC</t>
  </si>
  <si>
    <t>DRAJ.</t>
  </si>
  <si>
    <t>DROTAVERINUM 80 MG</t>
  </si>
  <si>
    <t>SERINGA PREUMPLUTA</t>
  </si>
  <si>
    <t>COMPR. ELIB. PREL.</t>
  </si>
  <si>
    <t>CARTUS/STILOU</t>
  </si>
  <si>
    <t xml:space="preserve">FLACON </t>
  </si>
  <si>
    <t>LEVOTHYROXINUM 25MCG</t>
  </si>
  <si>
    <t>LORATADINUM 10 MG</t>
  </si>
  <si>
    <t>COMPR./COMPR. ELIB. PREL.</t>
  </si>
  <si>
    <t>COMPR. FILM./ORODISP</t>
  </si>
  <si>
    <t>PUNGA/FLACON</t>
  </si>
  <si>
    <t>COMPR. ORODISP. /FILM</t>
  </si>
  <si>
    <t>COMPR.ELIB.PREL.</t>
  </si>
  <si>
    <t>FIOLE</t>
  </si>
  <si>
    <t>FLACON 1000ML</t>
  </si>
  <si>
    <t>COMPR./CAPS.</t>
  </si>
  <si>
    <t>COMPR. FILM. ELIB. PREL.</t>
  </si>
  <si>
    <t>COMPR. ELIB. PREL. /MODIF.</t>
  </si>
  <si>
    <t>Valoarea estimata contract de achizitie publica /acord-cadru                  Lei, cu TVA</t>
  </si>
  <si>
    <t>Licitatie deschisa</t>
  </si>
  <si>
    <t>PRODUSE FARMACEUTICE- acord cadru</t>
  </si>
  <si>
    <t>33600000-6</t>
  </si>
  <si>
    <t>RIVAROXABANUM 15 MG</t>
  </si>
  <si>
    <t>AMISULPRIDUM 400 MG</t>
  </si>
  <si>
    <t>NICERGOLINUM 30 MG</t>
  </si>
  <si>
    <t xml:space="preserve">Biscuiți digestivi </t>
  </si>
  <si>
    <t>Prajitura cu crema de lapte/cacao</t>
  </si>
  <si>
    <t>Mălai grisat</t>
  </si>
  <si>
    <t xml:space="preserve">Paste fainoase scurte </t>
  </si>
  <si>
    <t>Boia de ardei dulce,ambalat la 100 g</t>
  </si>
  <si>
    <t>Busuioc uscat,ambalat la plic de 8 g</t>
  </si>
  <si>
    <t xml:space="preserve">Cacao, ambalat la 500 g </t>
  </si>
  <si>
    <t>KG</t>
  </si>
  <si>
    <t>Cimbru uscat, ambalat la plic 8 g</t>
  </si>
  <si>
    <t>Foi de dafin uscat, plic  4 g</t>
  </si>
  <si>
    <t>Leustean uscat, ambalat la plic 8 g</t>
  </si>
  <si>
    <t>Marar uscat, ambalat la plic 8 g</t>
  </si>
  <si>
    <t>Oregano uscat,  ambalat la plic 8 g</t>
  </si>
  <si>
    <t xml:space="preserve">Piper negru macinat,  amalat la 100 g </t>
  </si>
  <si>
    <t>Rozmarin uscat, ambalat la plic 8 g</t>
  </si>
  <si>
    <t>Tarhon uscat,ambalat la plic de 8 g</t>
  </si>
  <si>
    <t>Zahar vanilat  250 g</t>
  </si>
  <si>
    <t>Gogosari  in otet</t>
  </si>
  <si>
    <t>Sarmalute de post - conserva</t>
  </si>
  <si>
    <t>Foietaj cu branza 100g</t>
  </si>
  <si>
    <t>Foietaj cu ciuperci 100g</t>
  </si>
  <si>
    <t xml:space="preserve"> Octombrie 2023</t>
  </si>
  <si>
    <t>Decembrie 2023</t>
  </si>
  <si>
    <t xml:space="preserve">Struguri de masa </t>
  </si>
  <si>
    <t>DOMPERIDONUM 10 MG</t>
  </si>
  <si>
    <t>ERDOSTEINUM 300 MG</t>
  </si>
  <si>
    <t>IBUPROFENUM 200 MG</t>
  </si>
  <si>
    <t>OSELTAMIVIRUM 75 MG</t>
  </si>
  <si>
    <t>SOL.ORALA</t>
  </si>
  <si>
    <t>TROSPIUM 30 MG</t>
  </si>
  <si>
    <t>ACICLOVIRUM 400  MG</t>
  </si>
  <si>
    <t xml:space="preserve">ACID OMEGA-3-ESTERI ETILICI 90 </t>
  </si>
  <si>
    <t>ACIDUM ACETYLSALYCILICUM 100 MG</t>
  </si>
  <si>
    <t>ACIDUM ASCORBICUM 1000 MG</t>
  </si>
  <si>
    <t>ACIDUM FOLICUM 5 MG</t>
  </si>
  <si>
    <t>ACIDUM URSODEOXYCHOLICUM 250 MG</t>
  </si>
  <si>
    <t>ACIDUM VALPROICUM + SARURI 1000 MG</t>
  </si>
  <si>
    <t>ACIDUM VALPROICUM + SARURI 300 MG</t>
  </si>
  <si>
    <t>ALFACALCIDOLUM 0.25 MCG</t>
  </si>
  <si>
    <t>CAPS.MOI</t>
  </si>
  <si>
    <t>ALPRAZOLANUM 0.25 MG</t>
  </si>
  <si>
    <t>AMLODIPINUM 5 MG</t>
  </si>
  <si>
    <t>AMOXICILINUM + ACID CLAVULANICUM 1000 MG</t>
  </si>
  <si>
    <t>CIPROFLOXACINA 500 MG</t>
  </si>
  <si>
    <t>COMBINATII(CULTURI LACTICE VII)- BIOPROTECT</t>
  </si>
  <si>
    <t>COMBINATII ( LEVODOPUM+CARBIDOPUM;250MG/25MG)</t>
  </si>
  <si>
    <t>DIAZEPAMUM 10 MG</t>
  </si>
  <si>
    <t>COMPR</t>
  </si>
  <si>
    <t>DIGOXINUM 0.25 MG</t>
  </si>
  <si>
    <t>DIOSMINUM 500 MG</t>
  </si>
  <si>
    <t>DOXEPINUM 25 MG</t>
  </si>
  <si>
    <t>DULOXETINUM 60 MG</t>
  </si>
  <si>
    <t>ESCITALOPRAMUM 10 MG</t>
  </si>
  <si>
    <t>ESOMEPRAZOLUM 40 MG</t>
  </si>
  <si>
    <t>FENOFIBRATUM 160 MG</t>
  </si>
  <si>
    <t>FERROSI SULFAS</t>
  </si>
  <si>
    <t>FUROSEMIDUM 40 MG</t>
  </si>
  <si>
    <t>GABAPENTINUM 300 MG</t>
  </si>
  <si>
    <t>COMPR FILM.</t>
  </si>
  <si>
    <t>INDAPAMIDUM 1.5 MG</t>
  </si>
  <si>
    <t>LEVETIRACETAMUM 500  MG</t>
  </si>
  <si>
    <t>MEMANTINUM 10 MG</t>
  </si>
  <si>
    <t>METAMIZOLUM NATRICUM 500 MG</t>
  </si>
  <si>
    <t>METHYLPREDNISOLONUM 16 MG</t>
  </si>
  <si>
    <t>MIRTAZAPINUM 30 MG</t>
  </si>
  <si>
    <t>NEBIVOLOLUM 5 MG</t>
  </si>
  <si>
    <t>COMPR.FILM</t>
  </si>
  <si>
    <t>NITROGLYCERINUM 2.6 MG</t>
  </si>
  <si>
    <t>PENTOXIFYLLINUM 400 MG</t>
  </si>
  <si>
    <t xml:space="preserve">PHENOBARBITALUM 100 MG </t>
  </si>
  <si>
    <t>PREGABALINUM 150 MG</t>
  </si>
  <si>
    <t>PREGABALINUM 75 MG</t>
  </si>
  <si>
    <t>PROPRANOLOLUM 10 MG</t>
  </si>
  <si>
    <t>PROPRANOLOLUM 40 MG</t>
  </si>
  <si>
    <t>QUATIAPINUM 200 MG</t>
  </si>
  <si>
    <t>RAMIPRILUM 10 MG</t>
  </si>
  <si>
    <t>RILMENIDINUM 1 MG</t>
  </si>
  <si>
    <t>RISPERIDONUM 1 MG</t>
  </si>
  <si>
    <t>RISPERIDONUM 3 MG</t>
  </si>
  <si>
    <t>SERTRALINUM 100 MG</t>
  </si>
  <si>
    <t>SULFASALAZINUM  500 MG</t>
  </si>
  <si>
    <t>SPIRONOLANTONUM 25 MG</t>
  </si>
  <si>
    <t>SULFAMETHOXAZOLUM+TRIMETHOPRIMUM 400 MG/80 MG</t>
  </si>
  <si>
    <t>TAMSULOSINUM 0.4 MG</t>
  </si>
  <si>
    <t>COMPR.FILM. ELIB.PREL.</t>
  </si>
  <si>
    <t>THIAMAZOLUM 5 MG</t>
  </si>
  <si>
    <t>TRAMADOLUM 50 MG</t>
  </si>
  <si>
    <t>TRAZODONUM 150 MG</t>
  </si>
  <si>
    <t>TRIHEXYPHENIDYLUM 2 MG</t>
  </si>
  <si>
    <t>TRIMEBUTINUM 300 MG</t>
  </si>
  <si>
    <t>TRIMETAZIDINUM 35 MG</t>
  </si>
  <si>
    <t>ZOLPIDENUM 10 MG</t>
  </si>
  <si>
    <t>TOTAL ARTICOL 20.04.01</t>
  </si>
  <si>
    <t>TOTAL ARTICOL 20.01.03</t>
  </si>
  <si>
    <t>TOTAL ARTICOL 20.03.01</t>
  </si>
  <si>
    <t>FURNIZARE ENERGIE ELECTRICA</t>
  </si>
  <si>
    <t>09310000-5</t>
  </si>
  <si>
    <t>Negociere fara publicarea unui anunt de participare BRM</t>
  </si>
  <si>
    <t>Offline</t>
  </si>
  <si>
    <t>CARBURANTI (MOTORINA)</t>
  </si>
  <si>
    <t>09134200-9</t>
  </si>
  <si>
    <t>TOTAL ARTICOL 20.01.05</t>
  </si>
  <si>
    <t>Licitatie deschisa MS</t>
  </si>
  <si>
    <t>Ianuarie 2023</t>
  </si>
  <si>
    <t>Martie 2023</t>
  </si>
  <si>
    <t>Mai 2024</t>
  </si>
  <si>
    <t>August 2024</t>
  </si>
  <si>
    <t>Contract subsecvent ianuarie 2025</t>
  </si>
  <si>
    <t>Contract subsecvent februarie 2025</t>
  </si>
  <si>
    <t>TOTAL CONTRACTE SUBSECVENTE 2025</t>
  </si>
  <si>
    <t>Contracte subsecvente  2025</t>
  </si>
  <si>
    <t>Contracte subsecvente 2025</t>
  </si>
  <si>
    <t xml:space="preserve">              PE ANUL 2025</t>
  </si>
  <si>
    <t>Ardei grasi - sezon 1iunie-30sept</t>
  </si>
  <si>
    <t>Plic</t>
  </si>
  <si>
    <t>Castraveti - sezon 1 iunie-30 sept</t>
  </si>
  <si>
    <t>Foietaj cu fructe 75g</t>
  </si>
  <si>
    <t>Pachet sarbatori</t>
  </si>
  <si>
    <t>buc</t>
  </si>
  <si>
    <t>Pasta de mici</t>
  </si>
  <si>
    <t>Patrunjel frunze, uscat,</t>
  </si>
  <si>
    <t>Portocale- sezon 1 oct-31 mai</t>
  </si>
  <si>
    <t>Rosii - sezon 1 iunie-30 sept</t>
  </si>
  <si>
    <t>Scortisoara macinata</t>
  </si>
  <si>
    <t>Zacusca cu vinete</t>
  </si>
  <si>
    <t>Ceai diverse arome, ambalate la 40 gr/cutie 20 plicuri</t>
  </si>
  <si>
    <t>ACETYLCYSTEINUM 300 MG/3 ML SOL. INJ.</t>
  </si>
  <si>
    <t>ACICLOVIRUM 50 MG/GR CREMA</t>
  </si>
  <si>
    <t>AMIKACINUM 500 MG/ 2 ML SOL. INJ.</t>
  </si>
  <si>
    <t>AMINOVEN 5 % 500 ML SOL. PERF.</t>
  </si>
  <si>
    <t>AMIODARONUM 50 MG/ ML CONC. PT. SOL. INJ./PERF.</t>
  </si>
  <si>
    <t>ARIPIPRAZOLUM 400 MG PULB.+SOLV. PT. SUSP. INJ. CU ELIB. PREL.</t>
  </si>
  <si>
    <t>CARBAMAZEPINUM 600 MG</t>
  </si>
  <si>
    <t>CARBAZOCHROMI SALICYLAS 0.3 MG/ML SOL. INJ./PERF.</t>
  </si>
  <si>
    <t>CEFTRIAXONUM 1 G PULB. PT. SOL. INJ./PERF.</t>
  </si>
  <si>
    <t>CLOTRIMAZOLUM 10 MG/G CREMA</t>
  </si>
  <si>
    <t>COMBINATII (NATRII ALGINAS, NATRII HYDROGENOCARBONAS,CALCII CARBONAS) SUSP. ORALA</t>
  </si>
  <si>
    <t>COMBINATII( HEPARINUM 100000 UI; DEXPANTENOLUM ) CREMA</t>
  </si>
  <si>
    <t>COMBINATII ( HEPARINUM 50000 UI; DICLOFENACUM 10 MG) GEL</t>
  </si>
  <si>
    <t>COMBINATII ( PIROXICAMUM, CICLOBENZAPRINUM, LIDOCAINUM) CREMA</t>
  </si>
  <si>
    <t>COMBINATII ( ACID L-ASPARTIC 250 MG; CLORHIDRAT DE PIRIDOXINA 125 MG) 10 ML CONC. PT. SOL. PERF.</t>
  </si>
  <si>
    <t>COMBINATII (TIAMINA 100 MG; PIRIDOXINA 50 MG) SOL. INJ.</t>
  </si>
  <si>
    <t>COMBINATII (TETRACICLINA CLORHIDRAT 10.82 MG/HIDROCORTIZON ACETAT 5 MG/ BENZOCAINA 4 MG UNG.</t>
  </si>
  <si>
    <t>COMBINATII ( METAMIZOL 2.5 GR; PITOFENONA 10 MG; FENPIPRAMIDA 0.1 MG) SOL. INJ.</t>
  </si>
  <si>
    <t>COMBINATII ( FLUOCINOLON  0.05 G; CLORAMPHENICOL 0.5G, LIDOCAINA 1 GR) PIC. AURICULARE</t>
  </si>
  <si>
    <t>COMBINATII ( RINGER LACTAT ) 500 ML SOL. PERF.</t>
  </si>
  <si>
    <t>COMBINATII ( CLORURA DE BENZALCONIU ; DIGLUCONAT DE CLORHEXIDINA ) SOL. CUT.</t>
  </si>
  <si>
    <t>COMBINATII(BUDESONIDUM,FORMOTEROLUM) 160MCG/4.5 MCG SUSP. DE INH. PRESURIZATA</t>
  </si>
  <si>
    <t>COMBINATII( PERINDOPRILUM,INDAPAMIDUM) 5/1.25 MG</t>
  </si>
  <si>
    <t>COMBINATII( TRAMADOLUM, PARACETAMOLUM) 37.5 MG/325 MG</t>
  </si>
  <si>
    <t>COMBINATII ( PREDNISOLON 0.25 GR; NEOMICINA 0.5 GR; ULEI DE PESTE) 40 GR. UNG.</t>
  </si>
  <si>
    <t>COMBINATII (BETAMETHASONUM, CLOTRIMAZOLUM, GENTAMICINUM) CREMA/ UNG.</t>
  </si>
  <si>
    <t>COMBINATII( ALBASTRU DE METILEN, ULEIURI ESENTIALE, PIRIDOXINA,TIAMINA)</t>
  </si>
  <si>
    <t>COMPR.DE SUPT</t>
  </si>
  <si>
    <t>COMBINATII(NAPROXENUM, ESOMEPRAZOLUM) 500/20 MG</t>
  </si>
  <si>
    <t>COMBINATII( ZINC BACITRACINUM, NEOMICINUM) 250/5000 UI CREMA</t>
  </si>
  <si>
    <t>COMBINATII ( ASPARTAT DE POTASIU, ASPARTAT DE MAGNEZIU) 39/12 MG</t>
  </si>
  <si>
    <t>COMPLEX DE HIDROXID DE FER III SUCROZA SOL. INJ./PERF.</t>
  </si>
  <si>
    <t>CYANOCOBALAMINUN 50MCG/ML SOL. INJ.</t>
  </si>
  <si>
    <t>DEXAMETHASONUM 4MG/ ML X 2 ML . SOL. INJ.</t>
  </si>
  <si>
    <t>DEXTROMETHORPHANUM 20 MG</t>
  </si>
  <si>
    <t>DEXPANTHENOLUM 5 % CREMA/ UNG</t>
  </si>
  <si>
    <t>DIAZEPAMUM 5 MG/ ML SOL. INJ.</t>
  </si>
  <si>
    <t>DILOFENACUM 50MG/ML CREMA/UNG./GEL</t>
  </si>
  <si>
    <t>DICLOFENACUM 23.2 MG/G FORTE GEL</t>
  </si>
  <si>
    <t>DIOSMECTITA 3 GR PULB. PT. SUSP. ORALA</t>
  </si>
  <si>
    <t>DIVERSE( APA PENTRU PREPARATE INJECTABILE) SOLV. PT. UZ PARENTERAL</t>
  </si>
  <si>
    <t>DROTAVERINUM 40 MG/ 2 ML SOL. INJ.</t>
  </si>
  <si>
    <t>ENOXAPARINUM 6000 UI SOL. INJ.</t>
  </si>
  <si>
    <t>EPINEPHRINUM 1MG/ML SOL. INJ.</t>
  </si>
  <si>
    <t>ETAMSYLATUM  125 MG/ ML SOL. INJ.</t>
  </si>
  <si>
    <t>FLUPENTIXOLUM 20MG/ML SOL. INJ.</t>
  </si>
  <si>
    <t>FLURBIPROFENUM 8.75 MG</t>
  </si>
  <si>
    <t>COMPR. DE SUPT</t>
  </si>
  <si>
    <t>FUROSEMIDUM 20 MG/ 2 ML SOL. INJ.</t>
  </si>
  <si>
    <t>GENTAMICINUM 40MG/ML SOL. INJ.</t>
  </si>
  <si>
    <t>GELATINA TANAT 500 MG</t>
  </si>
  <si>
    <t>CAPS</t>
  </si>
  <si>
    <t xml:space="preserve">GLICERINA BORAXATA 10 % SOL. </t>
  </si>
  <si>
    <t>GLUCOSUM 5 % 500 ML SOL. PERF.</t>
  </si>
  <si>
    <t>GLUCOSUM 3300MG/10 ML SOL. INJ.</t>
  </si>
  <si>
    <t>HALOPERIDOLUM 5MG/ML SOL. INJ.</t>
  </si>
  <si>
    <t>HALOPERIDOLUM 2MG/ML SOL. ORALA</t>
  </si>
  <si>
    <t>HIDROLIZAT DE PROTEINA DIN CREIER DE PORCINA 215.2 MG SOL. INJ./CONC. PT. SOL. PERF.</t>
  </si>
  <si>
    <t>HYDROCORTISONUM 100 MG PULB.+ SOLV. PT. SOL. INJ./PERF.</t>
  </si>
  <si>
    <t>HYDROCORTISONUM 10 MG/GR UNG.</t>
  </si>
  <si>
    <t>ICHTIOL 1% UNG.</t>
  </si>
  <si>
    <t>INSULINE GLARGINE 100 U/ML SOL. INJ.</t>
  </si>
  <si>
    <t>LACTULOSUM SIROP</t>
  </si>
  <si>
    <t>LEVETIRACETAMUM 250  MG</t>
  </si>
  <si>
    <t>GRANULE DRAJ. IN PLIC</t>
  </si>
  <si>
    <t>LEVOCETIRIZINUM 5 MG</t>
  </si>
  <si>
    <t>COMPR. FILM</t>
  </si>
  <si>
    <t>LORAZEPAMUM 4 MG/ML SOL. INJ.</t>
  </si>
  <si>
    <t>MELOXICAMUM 7.5 MG</t>
  </si>
  <si>
    <t>METAMIZOLUM NATRICUM 1 GR/2ML SOL. INJ.</t>
  </si>
  <si>
    <t>METOCLOPRAMIDUM 5 MG/ ML SOL. INJ.</t>
  </si>
  <si>
    <t>METOPROLOLUM 5 MG/ 5 ML SOL. INJ.</t>
  </si>
  <si>
    <t>MONTELUKASTUM 10 MG</t>
  </si>
  <si>
    <t>NATRII CHLORIDUM 0.9 % 100 ML SOL. PERF.</t>
  </si>
  <si>
    <t>NATRII CHLORIDUM 0.9 % 500 ML SOL. PERF.</t>
  </si>
  <si>
    <t>NATRII CHLORIDUM 58.5 MG/ ML * 20 ML  % CONC. SOL. PERF</t>
  </si>
  <si>
    <t>PALIPERIDONUM 100 MG SUSP. INJ. CU ELIB. PREL.</t>
  </si>
  <si>
    <t>PALIPERIDONUM 150 MG SUSP. INJ. CU ELIB. PREL.</t>
  </si>
  <si>
    <t>PANTOPRAZOLUM 40 MG PULB. PT. SOL. INJ.</t>
  </si>
  <si>
    <t>PARACETAMOLUM 10 MG/ ML  100 ML SOL. PERF.</t>
  </si>
  <si>
    <t>PHENOBARBITALUM 100 MG /1  ML SOL. INJ.</t>
  </si>
  <si>
    <t>PHYTOMENADIONUM 10 MG/ML SOL. INJ.</t>
  </si>
  <si>
    <t>PIROXICAMUM 20 MG</t>
  </si>
  <si>
    <t>POVIDONUM IODINATUM  SOL. CUT.</t>
  </si>
  <si>
    <t>POVIDONUM IODINATUM  UNG.</t>
  </si>
  <si>
    <t>PYRIDOXYNUM 50MG/2 ML SOL. INJ.</t>
  </si>
  <si>
    <t>RIFAXIMINUM 200 MG</t>
  </si>
  <si>
    <t>RISPERIDONUM 1 MG SOL. ORALA</t>
  </si>
  <si>
    <t>RISPERIDONUM 37.5 MG PULB.+SOLV.PT.SUSP.INJ. CU ELIB. PREL.</t>
  </si>
  <si>
    <t>RISPERIDONUM 50 MG PULB.+SOLV.PT.SUSP.INJ. CU ELIB. PREL.</t>
  </si>
  <si>
    <t>COMPR. FILM./CAPS</t>
  </si>
  <si>
    <t>RIVAROXABANUM 20 MG</t>
  </si>
  <si>
    <t>COMPR.FILM./CAPS</t>
  </si>
  <si>
    <t>RIVASTIGMINUM 9.5 MG/24 H PLAST. TRANSDERMIC</t>
  </si>
  <si>
    <t>SALBUTAMOLUM 100 MCG/DOZA SUSP. DE INH. PRESURIZATA</t>
  </si>
  <si>
    <t>SALMETEROLUM+FLUTICASONUM 50/500 MCG PULB. DE INH.</t>
  </si>
  <si>
    <t>SULFADIAZINA DE ARGINT 1 % CREMA</t>
  </si>
  <si>
    <t>THIAMINUM 100 MG/2 ML SOL. INJ.</t>
  </si>
  <si>
    <t>TIOTROPIUM 18 MCG CAPS. CU PULB. DE INH.</t>
  </si>
  <si>
    <t>TOBRAMYCINUM 3 MG/ML PIC. OFT. SUSP.</t>
  </si>
  <si>
    <t>TROSPIUM 15 MG</t>
  </si>
  <si>
    <t>ZUCLOPENTHIXOLUM  200 MG/ ML SOL. INJ.</t>
  </si>
  <si>
    <t>II. PRODUSE ALIMENTARE</t>
  </si>
  <si>
    <t>III. PRODUSE FARMACEUTICE</t>
  </si>
  <si>
    <t>Martie 2024</t>
  </si>
  <si>
    <t>Aprilie 2024</t>
  </si>
  <si>
    <t>Contracte subsecvente februarie 2025</t>
  </si>
  <si>
    <t>Contracte subsecvente ianuarie 2025</t>
  </si>
  <si>
    <t>Contracte subsecvente feb-martie 2025</t>
  </si>
  <si>
    <t>Contracte subsecvente martie 2025</t>
  </si>
  <si>
    <t>PRODUSE FARMACEUTICE</t>
  </si>
  <si>
    <t>Aprilie 2025</t>
  </si>
  <si>
    <t>Iulie 2025</t>
  </si>
  <si>
    <t>V</t>
  </si>
  <si>
    <t>Nr.7167 din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</si>
</sst>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18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/>
    <xf numFmtId="0" fontId="20" fillId="33" borderId="10" xfId="0" applyFont="1" applyFill="1" applyBorder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/>
    </xf>
    <xf numFmtId="2" fontId="20" fillId="0" borderId="0" xfId="0" applyNumberFormat="1" applyFont="1"/>
    <xf numFmtId="0" fontId="20" fillId="0" borderId="10" xfId="0" applyFont="1" applyBorder="1" applyAlignment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 applyProtection="1">
      <alignment horizontal="center" vertical="center"/>
      <protection locked="0"/>
    </xf>
    <xf numFmtId="2" fontId="21" fillId="33" borderId="10" xfId="0" applyNumberFormat="1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center" vertical="center"/>
    </xf>
    <xf numFmtId="2" fontId="20" fillId="33" borderId="10" xfId="0" applyNumberFormat="1" applyFont="1" applyFill="1" applyBorder="1"/>
    <xf numFmtId="0" fontId="25" fillId="0" borderId="10" xfId="0" applyFont="1" applyBorder="1"/>
    <xf numFmtId="0" fontId="26" fillId="0" borderId="0" xfId="0" applyFont="1"/>
    <xf numFmtId="2" fontId="23" fillId="33" borderId="10" xfId="0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14" fillId="33" borderId="0" xfId="0" applyFont="1" applyFill="1"/>
    <xf numFmtId="2" fontId="21" fillId="33" borderId="10" xfId="0" applyNumberFormat="1" applyFont="1" applyFill="1" applyBorder="1" applyAlignment="1">
      <alignment vertical="center"/>
    </xf>
    <xf numFmtId="0" fontId="20" fillId="33" borderId="0" xfId="0" applyFont="1" applyFill="1"/>
    <xf numFmtId="2" fontId="22" fillId="0" borderId="0" xfId="0" applyNumberFormat="1" applyFont="1"/>
    <xf numFmtId="0" fontId="23" fillId="0" borderId="10" xfId="0" applyFont="1" applyBorder="1" applyAlignment="1">
      <alignment vertical="center" wrapText="1"/>
    </xf>
    <xf numFmtId="2" fontId="23" fillId="33" borderId="10" xfId="0" applyNumberFormat="1" applyFont="1" applyFill="1" applyBorder="1" applyAlignment="1">
      <alignment horizontal="right" vertical="center"/>
    </xf>
    <xf numFmtId="0" fontId="14" fillId="33" borderId="10" xfId="0" applyFont="1" applyFill="1" applyBorder="1"/>
    <xf numFmtId="0" fontId="23" fillId="0" borderId="10" xfId="0" applyFont="1" applyBorder="1" applyAlignment="1">
      <alignment wrapText="1"/>
    </xf>
    <xf numFmtId="2" fontId="23" fillId="33" borderId="10" xfId="0" applyNumberFormat="1" applyFont="1" applyFill="1" applyBorder="1"/>
    <xf numFmtId="0" fontId="14" fillId="33" borderId="10" xfId="0" applyFont="1" applyFill="1" applyBorder="1" applyAlignment="1">
      <alignment horizontal="center" wrapText="1"/>
    </xf>
    <xf numFmtId="0" fontId="14" fillId="33" borderId="10" xfId="0" applyFont="1" applyFill="1" applyBorder="1" applyAlignment="1">
      <alignment horizontal="center"/>
    </xf>
    <xf numFmtId="2" fontId="14" fillId="33" borderId="0" xfId="0" applyNumberFormat="1" applyFont="1" applyFill="1"/>
    <xf numFmtId="0" fontId="23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2" fillId="0" borderId="0" xfId="0" applyFont="1"/>
    <xf numFmtId="0" fontId="20" fillId="0" borderId="0" xfId="0" applyFont="1" applyAlignment="1">
      <alignment horizontal="left"/>
    </xf>
    <xf numFmtId="2" fontId="0" fillId="0" borderId="0" xfId="0" applyNumberFormat="1"/>
    <xf numFmtId="0" fontId="21" fillId="0" borderId="0" xfId="0" applyFont="1"/>
    <xf numFmtId="2" fontId="20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wrapText="1"/>
    </xf>
    <xf numFmtId="2" fontId="20" fillId="33" borderId="10" xfId="0" applyNumberFormat="1" applyFont="1" applyFill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/>
    </xf>
    <xf numFmtId="2" fontId="14" fillId="0" borderId="10" xfId="0" applyNumberFormat="1" applyFont="1" applyBorder="1"/>
    <xf numFmtId="2" fontId="23" fillId="0" borderId="10" xfId="0" applyNumberFormat="1" applyFont="1" applyBorder="1"/>
    <xf numFmtId="2" fontId="21" fillId="0" borderId="10" xfId="0" applyNumberFormat="1" applyFont="1" applyBorder="1"/>
    <xf numFmtId="0" fontId="23" fillId="0" borderId="10" xfId="0" applyFont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right"/>
    </xf>
    <xf numFmtId="2" fontId="18" fillId="0" borderId="0" xfId="0" applyNumberFormat="1" applyFont="1"/>
    <xf numFmtId="2" fontId="19" fillId="0" borderId="0" xfId="0" applyNumberFormat="1" applyFont="1"/>
    <xf numFmtId="2" fontId="0" fillId="0" borderId="10" xfId="0" applyNumberFormat="1" applyBorder="1" applyAlignment="1">
      <alignment horizontal="center" vertical="center" wrapText="1"/>
    </xf>
    <xf numFmtId="2" fontId="20" fillId="33" borderId="10" xfId="0" applyNumberFormat="1" applyFont="1" applyFill="1" applyBorder="1" applyAlignment="1">
      <alignment vertical="center"/>
    </xf>
    <xf numFmtId="0" fontId="28" fillId="0" borderId="10" xfId="0" applyFont="1" applyBorder="1" applyAlignment="1">
      <alignment wrapText="1"/>
    </xf>
    <xf numFmtId="0" fontId="29" fillId="0" borderId="10" xfId="0" applyFont="1" applyBorder="1"/>
    <xf numFmtId="2" fontId="28" fillId="0" borderId="10" xfId="0" applyNumberFormat="1" applyFont="1" applyBorder="1"/>
    <xf numFmtId="0" fontId="30" fillId="0" borderId="10" xfId="0" applyFont="1" applyBorder="1" applyAlignment="1">
      <alignment vertical="center"/>
    </xf>
    <xf numFmtId="2" fontId="30" fillId="33" borderId="10" xfId="0" applyNumberFormat="1" applyFont="1" applyFill="1" applyBorder="1"/>
    <xf numFmtId="0" fontId="23" fillId="33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33" borderId="10" xfId="0" applyFont="1" applyFill="1" applyBorder="1" applyAlignment="1" applyProtection="1">
      <alignment horizontal="center" vertical="center"/>
      <protection locked="0"/>
    </xf>
    <xf numFmtId="0" fontId="14" fillId="33" borderId="10" xfId="0" applyFont="1" applyFill="1" applyBorder="1" applyAlignment="1" applyProtection="1">
      <alignment horizontal="center" vertical="center" wrapText="1"/>
      <protection locked="0"/>
    </xf>
    <xf numFmtId="0" fontId="14" fillId="33" borderId="10" xfId="0" applyFont="1" applyFill="1" applyBorder="1" applyAlignment="1">
      <alignment horizontal="center" vertical="center"/>
    </xf>
    <xf numFmtId="0" fontId="14" fillId="33" borderId="10" xfId="0" applyFont="1" applyFill="1" applyBorder="1" applyAlignment="1">
      <alignment vertical="center"/>
    </xf>
    <xf numFmtId="0" fontId="25" fillId="0" borderId="0" xfId="0" applyFont="1"/>
    <xf numFmtId="0" fontId="28" fillId="0" borderId="0" xfId="0" applyFont="1" applyAlignment="1">
      <alignment wrapText="1"/>
    </xf>
    <xf numFmtId="0" fontId="29" fillId="0" borderId="0" xfId="0" applyFont="1"/>
    <xf numFmtId="2" fontId="28" fillId="0" borderId="0" xfId="0" applyNumberFormat="1" applyFont="1"/>
    <xf numFmtId="0" fontId="25" fillId="0" borderId="0" xfId="0" applyFont="1" applyAlignment="1">
      <alignment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 readingOrder="1"/>
    </xf>
    <xf numFmtId="2" fontId="20" fillId="0" borderId="10" xfId="0" quotePrefix="1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2" fontId="20" fillId="0" borderId="1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32" fillId="0" borderId="14" xfId="0" applyFont="1" applyBorder="1" applyAlignment="1">
      <alignment horizontal="center" vertical="center" wrapText="1"/>
    </xf>
    <xf numFmtId="0" fontId="0" fillId="0" borderId="10" xfId="0" applyBorder="1"/>
    <xf numFmtId="2" fontId="0" fillId="0" borderId="13" xfId="0" applyNumberFormat="1" applyBorder="1"/>
    <xf numFmtId="2" fontId="0" fillId="0" borderId="13" xfId="0" applyNumberFormat="1" applyBorder="1" applyAlignment="1">
      <alignment vertical="center"/>
    </xf>
    <xf numFmtId="0" fontId="0" fillId="0" borderId="10" xfId="0" applyBorder="1" applyAlignment="1">
      <alignment horizontal="center"/>
    </xf>
    <xf numFmtId="0" fontId="16" fillId="0" borderId="10" xfId="0" applyFont="1" applyBorder="1"/>
    <xf numFmtId="2" fontId="16" fillId="0" borderId="13" xfId="0" applyNumberFormat="1" applyFont="1" applyBorder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2" fontId="3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2" fontId="0" fillId="0" borderId="10" xfId="0" applyNumberFormat="1" applyBorder="1" applyAlignment="1">
      <alignment horizontal="right" vertical="center"/>
    </xf>
    <xf numFmtId="2" fontId="27" fillId="0" borderId="1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2" fontId="23" fillId="33" borderId="10" xfId="0" applyNumberFormat="1" applyFont="1" applyFill="1" applyBorder="1" applyAlignment="1">
      <alignment vertical="center"/>
    </xf>
    <xf numFmtId="2" fontId="33" fillId="33" borderId="1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0" fillId="33" borderId="0" xfId="0" applyFill="1"/>
    <xf numFmtId="0" fontId="18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 xr:uid="{5BC9D378-210D-4D34-9E0D-F7F7C0D0768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abSelected="1" topLeftCell="A15" zoomScale="90" zoomScaleNormal="90" workbookViewId="0">
      <selection sqref="A1:K41"/>
    </sheetView>
  </sheetViews>
  <sheetFormatPr defaultRowHeight="15" x14ac:dyDescent="0.25"/>
  <cols>
    <col min="1" max="1" width="4" style="1" customWidth="1"/>
    <col min="2" max="2" width="35.28515625" style="1" customWidth="1"/>
    <col min="3" max="3" width="11.7109375" style="1" customWidth="1"/>
    <col min="4" max="4" width="17.42578125" style="1" customWidth="1"/>
    <col min="5" max="5" width="16.140625" style="63" customWidth="1"/>
    <col min="6" max="6" width="14.140625" style="1" customWidth="1"/>
    <col min="7" max="7" width="12.85546875" style="1" customWidth="1"/>
    <col min="8" max="8" width="11.5703125" style="1" customWidth="1"/>
    <col min="9" max="9" width="12" style="30" customWidth="1"/>
    <col min="10" max="10" width="9.42578125" style="1" customWidth="1"/>
    <col min="11" max="11" width="14.140625" style="1" customWidth="1"/>
    <col min="13" max="13" width="16.42578125" bestFit="1" customWidth="1"/>
    <col min="16" max="16" width="12.140625" customWidth="1"/>
    <col min="17" max="17" width="13.42578125" customWidth="1"/>
  </cols>
  <sheetData>
    <row r="1" spans="1:17" x14ac:dyDescent="0.25">
      <c r="A1" t="s">
        <v>20</v>
      </c>
      <c r="E1" s="50"/>
      <c r="G1" s="1" t="s">
        <v>12</v>
      </c>
      <c r="I1" t="s">
        <v>21</v>
      </c>
    </row>
    <row r="2" spans="1:17" x14ac:dyDescent="0.25">
      <c r="A2" s="116" t="s">
        <v>487</v>
      </c>
      <c r="B2" s="117"/>
      <c r="E2" s="50"/>
      <c r="G2" t="s">
        <v>27</v>
      </c>
      <c r="I2" t="s">
        <v>22</v>
      </c>
    </row>
    <row r="3" spans="1:17" x14ac:dyDescent="0.25">
      <c r="A3"/>
      <c r="G3" t="s">
        <v>24</v>
      </c>
      <c r="I3" t="s">
        <v>23</v>
      </c>
    </row>
    <row r="4" spans="1:17" x14ac:dyDescent="0.25">
      <c r="A4"/>
    </row>
    <row r="5" spans="1:17" ht="18.75" x14ac:dyDescent="0.3">
      <c r="C5" s="2" t="s">
        <v>14</v>
      </c>
    </row>
    <row r="6" spans="1:17" ht="18.75" x14ac:dyDescent="0.3">
      <c r="D6" s="2" t="s">
        <v>359</v>
      </c>
      <c r="E6" s="64"/>
      <c r="I6" s="31"/>
    </row>
    <row r="8" spans="1:17" ht="135" x14ac:dyDescent="0.25">
      <c r="A8" s="11" t="s">
        <v>0</v>
      </c>
      <c r="B8" s="11" t="s">
        <v>1</v>
      </c>
      <c r="C8" s="11" t="s">
        <v>2</v>
      </c>
      <c r="D8" s="11" t="s">
        <v>10</v>
      </c>
      <c r="E8" s="65" t="s">
        <v>240</v>
      </c>
      <c r="F8" s="11" t="s">
        <v>3</v>
      </c>
      <c r="G8" s="11" t="s">
        <v>4</v>
      </c>
      <c r="H8" s="11" t="s">
        <v>5</v>
      </c>
      <c r="I8" s="11" t="s">
        <v>9</v>
      </c>
      <c r="J8" s="11" t="s">
        <v>11</v>
      </c>
      <c r="K8" s="11" t="s">
        <v>6</v>
      </c>
    </row>
    <row r="9" spans="1:17" s="33" customFormat="1" ht="105" x14ac:dyDescent="0.25">
      <c r="A9" s="17" t="s">
        <v>15</v>
      </c>
      <c r="B9" s="9" t="s">
        <v>342</v>
      </c>
      <c r="C9" s="14" t="s">
        <v>343</v>
      </c>
      <c r="D9" s="19">
        <v>252102</v>
      </c>
      <c r="E9" s="19">
        <f>D9*1.19</f>
        <v>300001.38</v>
      </c>
      <c r="F9" s="18" t="s">
        <v>7</v>
      </c>
      <c r="G9" s="12" t="s">
        <v>344</v>
      </c>
      <c r="H9" s="14" t="s">
        <v>477</v>
      </c>
      <c r="I9" s="14" t="s">
        <v>478</v>
      </c>
      <c r="J9" s="20" t="s">
        <v>345</v>
      </c>
      <c r="K9" s="25" t="s">
        <v>19</v>
      </c>
      <c r="M9" s="35"/>
    </row>
    <row r="10" spans="1:17" s="35" customFormat="1" x14ac:dyDescent="0.25">
      <c r="A10" s="20">
        <v>1</v>
      </c>
      <c r="B10" s="46" t="s">
        <v>354</v>
      </c>
      <c r="C10" s="14"/>
      <c r="D10" s="54">
        <f>E10/1.21</f>
        <v>86625.553719008269</v>
      </c>
      <c r="E10" s="54">
        <v>104816.92</v>
      </c>
      <c r="F10" s="18"/>
      <c r="G10" s="12"/>
      <c r="H10" s="14"/>
      <c r="I10" s="14"/>
      <c r="J10" s="20"/>
      <c r="K10" s="25"/>
    </row>
    <row r="11" spans="1:17" s="35" customFormat="1" x14ac:dyDescent="0.25">
      <c r="A11" s="20">
        <v>2</v>
      </c>
      <c r="B11" s="46" t="s">
        <v>358</v>
      </c>
      <c r="C11" s="14"/>
      <c r="D11" s="54">
        <f>E11/1.21</f>
        <v>163726.27272727274</v>
      </c>
      <c r="E11" s="54">
        <v>198108.79</v>
      </c>
      <c r="F11" s="18"/>
      <c r="G11" s="12"/>
      <c r="H11" s="14"/>
      <c r="I11" s="14"/>
      <c r="J11" s="20"/>
      <c r="K11" s="25"/>
    </row>
    <row r="12" spans="1:17" s="33" customFormat="1" ht="30" x14ac:dyDescent="0.25">
      <c r="A12" s="17"/>
      <c r="B12" s="37" t="s">
        <v>356</v>
      </c>
      <c r="C12" s="14"/>
      <c r="D12" s="38">
        <f>D11+D10</f>
        <v>250351.82644628099</v>
      </c>
      <c r="E12" s="38">
        <f>SUM(E10:E11)</f>
        <v>302925.71000000002</v>
      </c>
      <c r="F12" s="18"/>
      <c r="G12" s="12"/>
      <c r="H12" s="14"/>
      <c r="I12" s="14"/>
      <c r="J12" s="20"/>
      <c r="K12" s="25"/>
      <c r="M12" s="35"/>
    </row>
    <row r="13" spans="1:17" s="33" customFormat="1" ht="22.5" customHeight="1" x14ac:dyDescent="0.3">
      <c r="A13" s="8"/>
      <c r="B13" s="70" t="s">
        <v>340</v>
      </c>
      <c r="C13" s="22"/>
      <c r="D13" s="71">
        <f>D12</f>
        <v>250351.82644628099</v>
      </c>
      <c r="E13" s="71">
        <f>E12</f>
        <v>302925.71000000002</v>
      </c>
      <c r="F13" s="13"/>
      <c r="G13" s="8"/>
      <c r="H13" s="13"/>
      <c r="I13" s="8"/>
      <c r="J13" s="3"/>
      <c r="K13" s="59"/>
      <c r="Q13" s="44"/>
    </row>
    <row r="14" spans="1:17" s="33" customFormat="1" x14ac:dyDescent="0.25">
      <c r="A14" s="17"/>
      <c r="B14" s="37"/>
      <c r="C14" s="14"/>
      <c r="D14" s="19"/>
      <c r="E14" s="19"/>
      <c r="F14" s="18"/>
      <c r="G14" s="12"/>
      <c r="H14" s="14"/>
      <c r="I14" s="14"/>
      <c r="J14" s="20"/>
      <c r="K14" s="25"/>
      <c r="M14" s="35"/>
    </row>
    <row r="15" spans="1:17" s="33" customFormat="1" ht="30" x14ac:dyDescent="0.25">
      <c r="A15" s="17" t="s">
        <v>171</v>
      </c>
      <c r="B15" s="9" t="s">
        <v>346</v>
      </c>
      <c r="C15" s="14" t="s">
        <v>347</v>
      </c>
      <c r="D15" s="19">
        <v>15550</v>
      </c>
      <c r="E15" s="19">
        <f>D15*1.19</f>
        <v>18504.5</v>
      </c>
      <c r="F15" s="18" t="s">
        <v>7</v>
      </c>
      <c r="G15" s="27" t="s">
        <v>349</v>
      </c>
      <c r="H15" s="6" t="s">
        <v>350</v>
      </c>
      <c r="I15" s="14" t="s">
        <v>351</v>
      </c>
      <c r="J15" s="20" t="s">
        <v>8</v>
      </c>
      <c r="K15" s="25" t="s">
        <v>19</v>
      </c>
      <c r="M15" s="35"/>
    </row>
    <row r="16" spans="1:17" s="33" customFormat="1" x14ac:dyDescent="0.25">
      <c r="A16" s="20">
        <v>1</v>
      </c>
      <c r="B16" s="4" t="s">
        <v>354</v>
      </c>
      <c r="C16" s="14"/>
      <c r="D16" s="54">
        <v>1866</v>
      </c>
      <c r="E16" s="54">
        <v>2220.54</v>
      </c>
      <c r="F16" s="18"/>
      <c r="G16" s="12"/>
      <c r="H16" s="14"/>
      <c r="I16" s="14"/>
      <c r="J16" s="20"/>
      <c r="K16" s="25"/>
      <c r="M16" s="35"/>
    </row>
    <row r="17" spans="1:17" s="33" customFormat="1" x14ac:dyDescent="0.25">
      <c r="A17" s="20">
        <v>2</v>
      </c>
      <c r="B17" s="4" t="s">
        <v>355</v>
      </c>
      <c r="C17" s="14"/>
      <c r="D17" s="54">
        <v>15991.14</v>
      </c>
      <c r="E17" s="54">
        <v>15376.33</v>
      </c>
      <c r="F17" s="18"/>
      <c r="G17" s="12"/>
      <c r="H17" s="14"/>
      <c r="I17" s="14"/>
      <c r="J17" s="20"/>
      <c r="K17" s="25"/>
      <c r="M17" s="35"/>
    </row>
    <row r="18" spans="1:17" s="33" customFormat="1" ht="30" x14ac:dyDescent="0.25">
      <c r="A18" s="72"/>
      <c r="B18" s="37" t="s">
        <v>356</v>
      </c>
      <c r="C18" s="73"/>
      <c r="D18" s="38">
        <f>D16+D17</f>
        <v>17857.14</v>
      </c>
      <c r="E18" s="38">
        <f>E16+E17</f>
        <v>17596.87</v>
      </c>
      <c r="F18" s="74"/>
      <c r="G18" s="75"/>
      <c r="H18" s="73"/>
      <c r="I18" s="73"/>
      <c r="J18" s="76"/>
      <c r="K18" s="77"/>
    </row>
    <row r="19" spans="1:17" s="33" customFormat="1" ht="22.5" customHeight="1" x14ac:dyDescent="0.3">
      <c r="A19" s="8"/>
      <c r="B19" s="70" t="s">
        <v>348</v>
      </c>
      <c r="C19" s="22"/>
      <c r="D19" s="71">
        <f>D14+D18</f>
        <v>17857.14</v>
      </c>
      <c r="E19" s="71">
        <f>E14+E18</f>
        <v>17596.87</v>
      </c>
      <c r="F19" s="13"/>
      <c r="G19" s="8"/>
      <c r="H19" s="13"/>
      <c r="I19" s="8"/>
      <c r="J19" s="3"/>
      <c r="K19" s="59"/>
      <c r="Q19" s="44"/>
    </row>
    <row r="20" spans="1:17" s="5" customFormat="1" ht="30" x14ac:dyDescent="0.25">
      <c r="A20" s="10" t="s">
        <v>25</v>
      </c>
      <c r="B20" s="26" t="s">
        <v>26</v>
      </c>
      <c r="C20" s="25" t="s">
        <v>17</v>
      </c>
      <c r="D20" s="34">
        <v>3295780.8</v>
      </c>
      <c r="E20" s="34">
        <f>D20*1.09</f>
        <v>3592401.0720000002</v>
      </c>
      <c r="F20" s="20" t="s">
        <v>7</v>
      </c>
      <c r="G20" s="27" t="s">
        <v>241</v>
      </c>
      <c r="H20" s="27" t="s">
        <v>268</v>
      </c>
      <c r="I20" s="27" t="s">
        <v>269</v>
      </c>
      <c r="J20" s="20" t="s">
        <v>8</v>
      </c>
      <c r="K20" s="25" t="s">
        <v>18</v>
      </c>
      <c r="M20" s="15"/>
    </row>
    <row r="21" spans="1:17" s="5" customFormat="1" x14ac:dyDescent="0.25">
      <c r="A21" s="14">
        <v>1</v>
      </c>
      <c r="B21" s="4" t="s">
        <v>480</v>
      </c>
      <c r="C21" s="4"/>
      <c r="D21" s="21">
        <v>95970.36</v>
      </c>
      <c r="E21" s="66">
        <f>D21*1.09</f>
        <v>104607.69240000001</v>
      </c>
      <c r="F21" s="7"/>
      <c r="G21" s="28"/>
      <c r="H21" s="7"/>
      <c r="I21" s="28"/>
      <c r="J21" s="7"/>
      <c r="K21" s="4"/>
      <c r="M21" s="15"/>
      <c r="P21" s="15"/>
    </row>
    <row r="22" spans="1:17" s="5" customFormat="1" x14ac:dyDescent="0.25">
      <c r="A22" s="14">
        <v>2</v>
      </c>
      <c r="B22" s="4" t="s">
        <v>481</v>
      </c>
      <c r="C22" s="4"/>
      <c r="D22" s="21">
        <v>268717.59999999998</v>
      </c>
      <c r="E22" s="66">
        <f>D22*1.09</f>
        <v>292902.18400000001</v>
      </c>
      <c r="F22" s="7"/>
      <c r="G22" s="28"/>
      <c r="H22" s="7"/>
      <c r="I22" s="28"/>
      <c r="J22" s="7"/>
      <c r="K22" s="4"/>
      <c r="M22" s="15"/>
      <c r="P22" s="15"/>
    </row>
    <row r="23" spans="1:17" s="5" customFormat="1" x14ac:dyDescent="0.25">
      <c r="A23" s="14">
        <v>3</v>
      </c>
      <c r="B23" s="4" t="s">
        <v>482</v>
      </c>
      <c r="C23" s="4"/>
      <c r="D23" s="21">
        <v>410998.11</v>
      </c>
      <c r="E23" s="66">
        <v>447987.94</v>
      </c>
      <c r="F23" s="7"/>
      <c r="G23" s="28"/>
      <c r="H23" s="7"/>
      <c r="I23" s="28"/>
      <c r="J23" s="7"/>
      <c r="K23" s="4"/>
      <c r="M23" s="15"/>
      <c r="P23" s="15"/>
    </row>
    <row r="24" spans="1:17" s="5" customFormat="1" x14ac:dyDescent="0.25">
      <c r="A24" s="14">
        <v>4</v>
      </c>
      <c r="B24" s="4" t="s">
        <v>357</v>
      </c>
      <c r="C24" s="4"/>
      <c r="D24" s="21">
        <f>E24/1.11</f>
        <v>659362.7657657658</v>
      </c>
      <c r="E24" s="66">
        <v>731892.67</v>
      </c>
      <c r="F24" s="7"/>
      <c r="G24" s="28"/>
      <c r="H24" s="7"/>
      <c r="I24" s="28"/>
      <c r="J24" s="7"/>
      <c r="K24" s="4"/>
      <c r="M24" s="15"/>
      <c r="P24" s="15"/>
    </row>
    <row r="25" spans="1:17" s="33" customFormat="1" ht="30" x14ac:dyDescent="0.25">
      <c r="A25" s="45"/>
      <c r="B25" s="40" t="s">
        <v>356</v>
      </c>
      <c r="C25" s="39"/>
      <c r="D25" s="41">
        <f>SUM(D21:D24)</f>
        <v>1435048.8357657657</v>
      </c>
      <c r="E25" s="41">
        <v>1577390.48</v>
      </c>
      <c r="F25" s="24"/>
      <c r="G25" s="42"/>
      <c r="H25" s="43"/>
      <c r="I25" s="42"/>
      <c r="J25" s="43"/>
      <c r="K25" s="39"/>
      <c r="Q25" s="44"/>
    </row>
    <row r="26" spans="1:17" s="33" customFormat="1" ht="22.5" customHeight="1" x14ac:dyDescent="0.3">
      <c r="A26" s="8"/>
      <c r="B26" s="70" t="s">
        <v>341</v>
      </c>
      <c r="C26" s="22"/>
      <c r="D26" s="71">
        <f>D25</f>
        <v>1435048.8357657657</v>
      </c>
      <c r="E26" s="71">
        <f>E25</f>
        <v>1577390.48</v>
      </c>
      <c r="F26" s="13"/>
      <c r="G26" s="8"/>
      <c r="H26" s="13"/>
      <c r="I26" s="8"/>
      <c r="J26" s="3"/>
      <c r="K26" s="59"/>
      <c r="Q26" s="44"/>
    </row>
    <row r="27" spans="1:17" s="33" customFormat="1" ht="15" customHeight="1" x14ac:dyDescent="0.3">
      <c r="A27" s="8"/>
      <c r="B27" s="70"/>
      <c r="C27" s="22"/>
      <c r="D27" s="71"/>
      <c r="E27" s="71"/>
      <c r="F27" s="13"/>
      <c r="G27" s="8"/>
      <c r="H27" s="13"/>
      <c r="I27" s="8"/>
      <c r="J27" s="3"/>
      <c r="K27" s="59"/>
      <c r="Q27" s="44"/>
    </row>
    <row r="28" spans="1:17" s="33" customFormat="1" ht="30" x14ac:dyDescent="0.25">
      <c r="A28" s="10" t="s">
        <v>172</v>
      </c>
      <c r="B28" s="55" t="s">
        <v>242</v>
      </c>
      <c r="C28" s="16" t="s">
        <v>243</v>
      </c>
      <c r="D28" s="34">
        <v>2529415.2999999998</v>
      </c>
      <c r="E28" s="34">
        <v>2757182.68</v>
      </c>
      <c r="F28" s="14" t="s">
        <v>7</v>
      </c>
      <c r="G28" s="6" t="s">
        <v>241</v>
      </c>
      <c r="H28" s="56" t="s">
        <v>352</v>
      </c>
      <c r="I28" s="61" t="s">
        <v>353</v>
      </c>
      <c r="J28" s="14" t="s">
        <v>8</v>
      </c>
      <c r="K28" s="16" t="s">
        <v>19</v>
      </c>
      <c r="L28" s="15"/>
    </row>
    <row r="29" spans="1:17" s="33" customFormat="1" x14ac:dyDescent="0.25">
      <c r="A29" s="8">
        <v>1</v>
      </c>
      <c r="B29" s="3" t="s">
        <v>479</v>
      </c>
      <c r="C29" s="3"/>
      <c r="D29" s="21">
        <v>32763.16</v>
      </c>
      <c r="E29" s="62">
        <f t="shared" ref="E29" si="0">D29*1.09</f>
        <v>35711.844400000002</v>
      </c>
      <c r="F29" s="13"/>
      <c r="G29" s="8"/>
      <c r="H29" s="13"/>
      <c r="I29" s="8"/>
      <c r="J29" s="3"/>
      <c r="K29" s="57"/>
      <c r="Q29" s="44"/>
    </row>
    <row r="30" spans="1:17" s="33" customFormat="1" x14ac:dyDescent="0.25">
      <c r="A30" s="8">
        <v>2</v>
      </c>
      <c r="B30" s="3" t="s">
        <v>482</v>
      </c>
      <c r="C30" s="3"/>
      <c r="D30" s="21">
        <v>231890.6</v>
      </c>
      <c r="E30" s="62">
        <v>252760.8</v>
      </c>
      <c r="F30" s="13"/>
      <c r="G30" s="8"/>
      <c r="H30" s="13"/>
      <c r="I30" s="8"/>
      <c r="J30" s="3"/>
      <c r="K30" s="57"/>
      <c r="Q30" s="44"/>
    </row>
    <row r="31" spans="1:17" s="33" customFormat="1" x14ac:dyDescent="0.25">
      <c r="A31" s="8"/>
      <c r="B31" s="3"/>
      <c r="C31" s="3"/>
      <c r="D31" s="21"/>
      <c r="E31" s="62"/>
      <c r="F31" s="13"/>
      <c r="G31" s="8"/>
      <c r="H31" s="13"/>
      <c r="I31" s="8"/>
      <c r="J31" s="3"/>
      <c r="K31" s="57"/>
      <c r="Q31" s="44"/>
    </row>
    <row r="32" spans="1:17" s="33" customFormat="1" x14ac:dyDescent="0.25">
      <c r="A32" s="8"/>
      <c r="B32" s="60" t="s">
        <v>356</v>
      </c>
      <c r="C32" s="3"/>
      <c r="D32" s="41">
        <f>D29+D31+D30</f>
        <v>264653.76</v>
      </c>
      <c r="E32" s="41">
        <f>E29+E31+E30</f>
        <v>288472.64439999999</v>
      </c>
      <c r="F32" s="13"/>
      <c r="G32" s="8"/>
      <c r="H32" s="13"/>
      <c r="I32" s="8"/>
      <c r="J32" s="3"/>
      <c r="K32" s="58"/>
      <c r="Q32" s="44"/>
    </row>
    <row r="33" spans="1:17" s="33" customFormat="1" ht="40.5" customHeight="1" x14ac:dyDescent="0.25">
      <c r="A33" s="8" t="s">
        <v>486</v>
      </c>
      <c r="B33" s="55" t="s">
        <v>483</v>
      </c>
      <c r="C33" s="16" t="s">
        <v>243</v>
      </c>
      <c r="D33" s="34">
        <v>5448778.0999999996</v>
      </c>
      <c r="E33" s="34">
        <f>D33*1.09</f>
        <v>5939168.1289999997</v>
      </c>
      <c r="F33" s="14" t="s">
        <v>7</v>
      </c>
      <c r="G33" s="12" t="s">
        <v>241</v>
      </c>
      <c r="H33" s="56" t="s">
        <v>484</v>
      </c>
      <c r="I33" s="61" t="s">
        <v>485</v>
      </c>
      <c r="J33" s="14" t="s">
        <v>8</v>
      </c>
      <c r="K33" s="25" t="s">
        <v>19</v>
      </c>
      <c r="Q33" s="44"/>
    </row>
    <row r="34" spans="1:17" s="33" customFormat="1" ht="15.75" customHeight="1" x14ac:dyDescent="0.25">
      <c r="A34" s="8">
        <v>1</v>
      </c>
      <c r="B34" s="3" t="s">
        <v>358</v>
      </c>
      <c r="C34" s="3"/>
      <c r="D34" s="21">
        <f>E34/1.11</f>
        <v>461981.49549549544</v>
      </c>
      <c r="E34" s="62">
        <v>512799.46</v>
      </c>
      <c r="F34" s="13"/>
      <c r="G34" s="12"/>
      <c r="H34" s="56"/>
      <c r="I34" s="61"/>
      <c r="J34" s="14"/>
      <c r="K34" s="25"/>
      <c r="Q34" s="44"/>
    </row>
    <row r="35" spans="1:17" s="33" customFormat="1" ht="24.75" customHeight="1" x14ac:dyDescent="0.25">
      <c r="A35" s="8"/>
      <c r="B35" s="60" t="s">
        <v>356</v>
      </c>
      <c r="C35" s="16"/>
      <c r="D35" s="113">
        <f>D34</f>
        <v>461981.49549549544</v>
      </c>
      <c r="E35" s="113">
        <f>E34</f>
        <v>512799.46</v>
      </c>
      <c r="F35" s="14"/>
      <c r="G35" s="12"/>
      <c r="H35" s="56"/>
      <c r="I35" s="61"/>
      <c r="J35" s="14"/>
      <c r="K35" s="25"/>
      <c r="Q35" s="44"/>
    </row>
    <row r="36" spans="1:17" s="33" customFormat="1" ht="24.75" customHeight="1" x14ac:dyDescent="0.25">
      <c r="A36" s="8"/>
      <c r="B36" s="70" t="s">
        <v>339</v>
      </c>
      <c r="C36" s="16"/>
      <c r="D36" s="114">
        <f>D35+D32</f>
        <v>726635.2554954954</v>
      </c>
      <c r="E36" s="114">
        <f>E35+E32</f>
        <v>801272.10440000007</v>
      </c>
      <c r="F36" s="14"/>
      <c r="G36" s="12"/>
      <c r="H36" s="56"/>
      <c r="I36" s="61"/>
      <c r="J36" s="14"/>
      <c r="K36" s="25"/>
      <c r="Q36" s="44"/>
    </row>
    <row r="37" spans="1:17" s="23" customFormat="1" ht="37.5" x14ac:dyDescent="0.3">
      <c r="A37" s="22"/>
      <c r="B37" s="67" t="s">
        <v>356</v>
      </c>
      <c r="C37" s="68"/>
      <c r="D37" s="69">
        <f>D13+D19+D26</f>
        <v>1703257.8022120467</v>
      </c>
      <c r="E37" s="69">
        <f>E13+E19+E26</f>
        <v>1897913.06</v>
      </c>
      <c r="F37" s="22"/>
      <c r="G37" s="29"/>
      <c r="H37" s="22"/>
      <c r="I37" s="29"/>
      <c r="J37" s="22"/>
      <c r="K37" s="22"/>
      <c r="M37" s="36"/>
    </row>
    <row r="38" spans="1:17" s="23" customFormat="1" ht="18.75" x14ac:dyDescent="0.3">
      <c r="A38" s="78"/>
      <c r="B38" s="79"/>
      <c r="C38" s="80"/>
      <c r="D38" s="81"/>
      <c r="E38" s="81"/>
      <c r="F38" s="78"/>
      <c r="G38" s="82"/>
      <c r="H38" s="78"/>
      <c r="I38" s="82"/>
      <c r="J38" s="78"/>
      <c r="K38" s="78"/>
      <c r="M38" s="36"/>
    </row>
    <row r="39" spans="1:17" x14ac:dyDescent="0.25">
      <c r="B39" s="5"/>
      <c r="C39" s="5"/>
      <c r="D39" s="5"/>
      <c r="E39" s="15"/>
      <c r="F39" s="5"/>
      <c r="G39" s="5" t="s">
        <v>13</v>
      </c>
      <c r="H39" s="5"/>
      <c r="I39" s="32"/>
      <c r="J39" s="5"/>
      <c r="K39" s="5"/>
    </row>
    <row r="40" spans="1:17" x14ac:dyDescent="0.25">
      <c r="B40" s="5"/>
      <c r="C40" s="5"/>
      <c r="D40" s="5"/>
      <c r="E40" s="15"/>
      <c r="F40" s="5"/>
      <c r="G40" s="5"/>
      <c r="H40" s="5"/>
      <c r="I40" s="32"/>
      <c r="J40" s="5"/>
      <c r="K40" s="5"/>
    </row>
    <row r="41" spans="1:17" x14ac:dyDescent="0.25">
      <c r="B41" s="5"/>
      <c r="C41" s="5"/>
      <c r="D41" s="5"/>
      <c r="E41" s="15"/>
      <c r="F41" s="5"/>
      <c r="G41" s="5" t="s">
        <v>16</v>
      </c>
      <c r="H41" s="5"/>
      <c r="I41" s="32"/>
      <c r="J41" s="5"/>
      <c r="K41" s="5"/>
    </row>
    <row r="42" spans="1:17" x14ac:dyDescent="0.25">
      <c r="B42" s="5"/>
      <c r="C42" s="5"/>
      <c r="D42" s="5"/>
      <c r="E42" s="15"/>
      <c r="F42" s="5"/>
      <c r="G42" s="5"/>
      <c r="H42" s="5"/>
      <c r="I42" s="32"/>
      <c r="J42" s="5"/>
      <c r="K42" s="5"/>
    </row>
  </sheetData>
  <phoneticPr fontId="24" type="noConversion"/>
  <pageMargins left="0.23622047244094491" right="0.23622047244094491" top="0.55118110236220474" bottom="0" header="0" footer="0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9DE6-3B11-4E7F-8D0F-C0616876883C}">
  <sheetPr>
    <pageSetUpPr fitToPage="1"/>
  </sheetPr>
  <dimension ref="A1:H139"/>
  <sheetViews>
    <sheetView topLeftCell="A109" workbookViewId="0">
      <selection activeCell="D8" sqref="D8"/>
    </sheetView>
  </sheetViews>
  <sheetFormatPr defaultRowHeight="15" x14ac:dyDescent="0.25"/>
  <cols>
    <col min="1" max="1" width="5.28515625" customWidth="1"/>
    <col min="2" max="2" width="36.42578125" customWidth="1"/>
    <col min="3" max="3" width="6.140625" customWidth="1"/>
    <col min="4" max="4" width="12.85546875" style="50" customWidth="1"/>
    <col min="5" max="5" width="11.42578125" style="50" customWidth="1"/>
    <col min="6" max="6" width="11.28515625" style="50" customWidth="1"/>
    <col min="7" max="7" width="15" customWidth="1"/>
    <col min="8" max="8" width="14.42578125" style="50" customWidth="1"/>
  </cols>
  <sheetData>
    <row r="1" spans="1:8" ht="18.75" x14ac:dyDescent="0.3">
      <c r="A1" s="5"/>
      <c r="C1" s="48" t="s">
        <v>475</v>
      </c>
      <c r="D1" s="15"/>
      <c r="E1" s="15"/>
      <c r="F1" s="15"/>
    </row>
    <row r="3" spans="1:8" ht="15.75" thickBot="1" x14ac:dyDescent="0.3"/>
    <row r="4" spans="1:8" ht="45.75" thickBot="1" x14ac:dyDescent="0.3">
      <c r="A4" s="95" t="s">
        <v>202</v>
      </c>
      <c r="B4" s="95" t="s">
        <v>203</v>
      </c>
      <c r="C4" s="95" t="s">
        <v>28</v>
      </c>
      <c r="D4" s="95" t="s">
        <v>30</v>
      </c>
      <c r="E4" s="95" t="s">
        <v>204</v>
      </c>
      <c r="F4" s="95" t="s">
        <v>205</v>
      </c>
      <c r="G4" s="95" t="s">
        <v>206</v>
      </c>
      <c r="H4" s="95" t="s">
        <v>207</v>
      </c>
    </row>
    <row r="5" spans="1:8" s="112" customFormat="1" ht="30" x14ac:dyDescent="0.25">
      <c r="A5" s="102">
        <v>1</v>
      </c>
      <c r="B5" s="83" t="s">
        <v>69</v>
      </c>
      <c r="C5" s="6" t="s">
        <v>42</v>
      </c>
      <c r="D5" s="6">
        <v>850</v>
      </c>
      <c r="E5" s="52">
        <v>7.95</v>
      </c>
      <c r="F5" s="98">
        <f t="shared" ref="F5:F68" si="0">E5*1.09</f>
        <v>8.6655000000000015</v>
      </c>
      <c r="G5" s="98">
        <f t="shared" ref="G5:G68" si="1">D5*E5</f>
        <v>6757.5</v>
      </c>
      <c r="H5" s="98">
        <f t="shared" ref="H5:H68" si="2">D5*F5</f>
        <v>7365.6750000000011</v>
      </c>
    </row>
    <row r="6" spans="1:8" s="112" customFormat="1" ht="18.75" customHeight="1" x14ac:dyDescent="0.25">
      <c r="A6" s="102">
        <v>2</v>
      </c>
      <c r="B6" s="83" t="s">
        <v>70</v>
      </c>
      <c r="C6" s="6" t="s">
        <v>42</v>
      </c>
      <c r="D6" s="6">
        <v>330</v>
      </c>
      <c r="E6" s="52">
        <v>7.95</v>
      </c>
      <c r="F6" s="98">
        <f t="shared" si="0"/>
        <v>8.6655000000000015</v>
      </c>
      <c r="G6" s="98">
        <f t="shared" si="1"/>
        <v>2623.5</v>
      </c>
      <c r="H6" s="98">
        <f t="shared" si="2"/>
        <v>2859.6150000000007</v>
      </c>
    </row>
    <row r="7" spans="1:8" x14ac:dyDescent="0.25">
      <c r="A7" s="96">
        <v>3</v>
      </c>
      <c r="B7" s="46" t="s">
        <v>35</v>
      </c>
      <c r="C7" s="84" t="s">
        <v>36</v>
      </c>
      <c r="D7" s="6">
        <v>301</v>
      </c>
      <c r="E7" s="85">
        <v>1.32</v>
      </c>
      <c r="F7" s="97">
        <f t="shared" si="0"/>
        <v>1.4388000000000001</v>
      </c>
      <c r="G7" s="97">
        <f t="shared" si="1"/>
        <v>397.32</v>
      </c>
      <c r="H7" s="97">
        <f t="shared" si="2"/>
        <v>433.0788</v>
      </c>
    </row>
    <row r="8" spans="1:8" x14ac:dyDescent="0.25">
      <c r="A8" s="96">
        <v>4</v>
      </c>
      <c r="B8" s="83" t="s">
        <v>58</v>
      </c>
      <c r="C8" s="14" t="s">
        <v>32</v>
      </c>
      <c r="D8" s="6">
        <v>230</v>
      </c>
      <c r="E8" s="52">
        <v>16.8</v>
      </c>
      <c r="F8" s="97">
        <f t="shared" si="0"/>
        <v>18.312000000000001</v>
      </c>
      <c r="G8" s="97">
        <f t="shared" si="1"/>
        <v>3864</v>
      </c>
      <c r="H8" s="97">
        <f t="shared" si="2"/>
        <v>4211.76</v>
      </c>
    </row>
    <row r="9" spans="1:8" x14ac:dyDescent="0.25">
      <c r="A9" s="96">
        <v>5</v>
      </c>
      <c r="B9" s="83" t="s">
        <v>360</v>
      </c>
      <c r="C9" s="6" t="s">
        <v>43</v>
      </c>
      <c r="D9" s="6">
        <v>200</v>
      </c>
      <c r="E9" s="52">
        <v>5.3</v>
      </c>
      <c r="F9" s="97">
        <f t="shared" si="0"/>
        <v>5.7770000000000001</v>
      </c>
      <c r="G9" s="97">
        <f t="shared" si="1"/>
        <v>1060</v>
      </c>
      <c r="H9" s="97">
        <f t="shared" si="2"/>
        <v>1155.4000000000001</v>
      </c>
    </row>
    <row r="10" spans="1:8" x14ac:dyDescent="0.25">
      <c r="A10" s="96">
        <v>6</v>
      </c>
      <c r="B10" s="83" t="s">
        <v>148</v>
      </c>
      <c r="C10" s="6" t="s">
        <v>43</v>
      </c>
      <c r="D10" s="6">
        <v>3330</v>
      </c>
      <c r="E10" s="52">
        <v>6.7</v>
      </c>
      <c r="F10" s="97">
        <f t="shared" si="0"/>
        <v>7.3030000000000008</v>
      </c>
      <c r="G10" s="97">
        <f t="shared" si="1"/>
        <v>22311</v>
      </c>
      <c r="H10" s="97">
        <f t="shared" si="2"/>
        <v>24318.99</v>
      </c>
    </row>
    <row r="11" spans="1:8" x14ac:dyDescent="0.25">
      <c r="A11" s="96">
        <v>7</v>
      </c>
      <c r="B11" s="46" t="s">
        <v>173</v>
      </c>
      <c r="C11" s="14" t="s">
        <v>37</v>
      </c>
      <c r="D11" s="14">
        <v>10400</v>
      </c>
      <c r="E11" s="85">
        <v>1.62</v>
      </c>
      <c r="F11" s="97">
        <f t="shared" si="0"/>
        <v>1.7658000000000003</v>
      </c>
      <c r="G11" s="97">
        <f t="shared" si="1"/>
        <v>16848</v>
      </c>
      <c r="H11" s="97">
        <f t="shared" si="2"/>
        <v>18364.320000000003</v>
      </c>
    </row>
    <row r="12" spans="1:8" x14ac:dyDescent="0.25">
      <c r="A12" s="96">
        <v>8</v>
      </c>
      <c r="B12" s="46" t="s">
        <v>174</v>
      </c>
      <c r="C12" s="14" t="s">
        <v>37</v>
      </c>
      <c r="D12" s="14">
        <v>8600</v>
      </c>
      <c r="E12" s="85">
        <v>0.82</v>
      </c>
      <c r="F12" s="97">
        <f t="shared" si="0"/>
        <v>0.89380000000000004</v>
      </c>
      <c r="G12" s="97">
        <f t="shared" si="1"/>
        <v>7052</v>
      </c>
      <c r="H12" s="97">
        <f t="shared" si="2"/>
        <v>7686.68</v>
      </c>
    </row>
    <row r="13" spans="1:8" x14ac:dyDescent="0.25">
      <c r="A13" s="96">
        <v>9</v>
      </c>
      <c r="B13" s="46" t="s">
        <v>177</v>
      </c>
      <c r="C13" s="14" t="s">
        <v>43</v>
      </c>
      <c r="D13" s="14">
        <v>270</v>
      </c>
      <c r="E13" s="85">
        <v>7.8</v>
      </c>
      <c r="F13" s="97">
        <f t="shared" si="0"/>
        <v>8.5020000000000007</v>
      </c>
      <c r="G13" s="97">
        <f t="shared" si="1"/>
        <v>2106</v>
      </c>
      <c r="H13" s="97">
        <f t="shared" si="2"/>
        <v>2295.54</v>
      </c>
    </row>
    <row r="14" spans="1:8" x14ac:dyDescent="0.25">
      <c r="A14" s="96">
        <v>10</v>
      </c>
      <c r="B14" s="46" t="s">
        <v>247</v>
      </c>
      <c r="C14" s="14" t="s">
        <v>37</v>
      </c>
      <c r="D14" s="14">
        <v>9500</v>
      </c>
      <c r="E14" s="85">
        <v>1.18</v>
      </c>
      <c r="F14" s="97">
        <f t="shared" si="0"/>
        <v>1.2862</v>
      </c>
      <c r="G14" s="97">
        <f t="shared" si="1"/>
        <v>11210</v>
      </c>
      <c r="H14" s="97">
        <f t="shared" si="2"/>
        <v>12218.9</v>
      </c>
    </row>
    <row r="15" spans="1:8" x14ac:dyDescent="0.25">
      <c r="A15" s="96">
        <v>11</v>
      </c>
      <c r="B15" s="46" t="s">
        <v>251</v>
      </c>
      <c r="C15" s="6" t="s">
        <v>361</v>
      </c>
      <c r="D15" s="14">
        <v>450</v>
      </c>
      <c r="E15" s="86">
        <v>1.97</v>
      </c>
      <c r="F15" s="97">
        <f t="shared" si="0"/>
        <v>2.1473</v>
      </c>
      <c r="G15" s="97">
        <f t="shared" si="1"/>
        <v>886.5</v>
      </c>
      <c r="H15" s="97">
        <f t="shared" si="2"/>
        <v>966.28499999999997</v>
      </c>
    </row>
    <row r="16" spans="1:8" x14ac:dyDescent="0.25">
      <c r="A16" s="96">
        <v>12</v>
      </c>
      <c r="B16" s="46" t="s">
        <v>57</v>
      </c>
      <c r="C16" s="6" t="s">
        <v>43</v>
      </c>
      <c r="D16" s="14">
        <v>5</v>
      </c>
      <c r="E16" s="86">
        <v>2.7</v>
      </c>
      <c r="F16" s="97">
        <f t="shared" si="0"/>
        <v>2.9430000000000005</v>
      </c>
      <c r="G16" s="97">
        <f t="shared" si="1"/>
        <v>13.5</v>
      </c>
      <c r="H16" s="97">
        <f t="shared" si="2"/>
        <v>14.715000000000003</v>
      </c>
    </row>
    <row r="17" spans="1:8" x14ac:dyDescent="0.25">
      <c r="A17" s="96">
        <v>13</v>
      </c>
      <c r="B17" s="83" t="s">
        <v>96</v>
      </c>
      <c r="C17" s="6" t="s">
        <v>43</v>
      </c>
      <c r="D17" s="6">
        <v>810</v>
      </c>
      <c r="E17" s="52">
        <v>24</v>
      </c>
      <c r="F17" s="97">
        <f t="shared" si="0"/>
        <v>26.160000000000004</v>
      </c>
      <c r="G17" s="97">
        <f t="shared" si="1"/>
        <v>19440</v>
      </c>
      <c r="H17" s="97">
        <f t="shared" si="2"/>
        <v>21189.600000000002</v>
      </c>
    </row>
    <row r="18" spans="1:8" x14ac:dyDescent="0.25">
      <c r="A18" s="96">
        <v>14</v>
      </c>
      <c r="B18" s="83" t="s">
        <v>97</v>
      </c>
      <c r="C18" s="6" t="s">
        <v>43</v>
      </c>
      <c r="D18" s="6">
        <v>1160</v>
      </c>
      <c r="E18" s="52">
        <v>13</v>
      </c>
      <c r="F18" s="97">
        <f t="shared" si="0"/>
        <v>14.170000000000002</v>
      </c>
      <c r="G18" s="97">
        <f t="shared" si="1"/>
        <v>15080</v>
      </c>
      <c r="H18" s="97">
        <f t="shared" si="2"/>
        <v>16437.2</v>
      </c>
    </row>
    <row r="19" spans="1:8" x14ac:dyDescent="0.25">
      <c r="A19" s="96">
        <v>15</v>
      </c>
      <c r="B19" s="83" t="s">
        <v>98</v>
      </c>
      <c r="C19" s="6" t="s">
        <v>43</v>
      </c>
      <c r="D19" s="6">
        <v>950</v>
      </c>
      <c r="E19" s="52">
        <v>17.5</v>
      </c>
      <c r="F19" s="97">
        <f t="shared" si="0"/>
        <v>19.075000000000003</v>
      </c>
      <c r="G19" s="97">
        <f t="shared" si="1"/>
        <v>16625</v>
      </c>
      <c r="H19" s="97">
        <f t="shared" si="2"/>
        <v>18121.250000000004</v>
      </c>
    </row>
    <row r="20" spans="1:8" x14ac:dyDescent="0.25">
      <c r="A20" s="96">
        <v>16</v>
      </c>
      <c r="B20" s="83" t="s">
        <v>99</v>
      </c>
      <c r="C20" s="6" t="s">
        <v>43</v>
      </c>
      <c r="D20" s="6">
        <v>540</v>
      </c>
      <c r="E20" s="52">
        <v>25</v>
      </c>
      <c r="F20" s="97">
        <f t="shared" si="0"/>
        <v>27.250000000000004</v>
      </c>
      <c r="G20" s="97">
        <f t="shared" si="1"/>
        <v>13500</v>
      </c>
      <c r="H20" s="97">
        <f t="shared" si="2"/>
        <v>14715.000000000002</v>
      </c>
    </row>
    <row r="21" spans="1:8" x14ac:dyDescent="0.25">
      <c r="A21" s="96">
        <v>17</v>
      </c>
      <c r="B21" s="46" t="s">
        <v>252</v>
      </c>
      <c r="C21" s="6" t="s">
        <v>361</v>
      </c>
      <c r="D21" s="14">
        <v>30</v>
      </c>
      <c r="E21" s="86">
        <v>1.08</v>
      </c>
      <c r="F21" s="97">
        <f t="shared" si="0"/>
        <v>1.1772000000000002</v>
      </c>
      <c r="G21" s="97">
        <f t="shared" si="1"/>
        <v>32.400000000000006</v>
      </c>
      <c r="H21" s="97">
        <f t="shared" si="2"/>
        <v>35.31600000000001</v>
      </c>
    </row>
    <row r="22" spans="1:8" x14ac:dyDescent="0.25">
      <c r="A22" s="96">
        <v>18</v>
      </c>
      <c r="B22" s="46" t="s">
        <v>253</v>
      </c>
      <c r="C22" s="6" t="s">
        <v>361</v>
      </c>
      <c r="D22" s="14">
        <v>34</v>
      </c>
      <c r="E22" s="86">
        <v>11</v>
      </c>
      <c r="F22" s="97">
        <f t="shared" si="0"/>
        <v>11.99</v>
      </c>
      <c r="G22" s="97">
        <f t="shared" si="1"/>
        <v>374</v>
      </c>
      <c r="H22" s="97">
        <f t="shared" si="2"/>
        <v>407.66</v>
      </c>
    </row>
    <row r="23" spans="1:8" x14ac:dyDescent="0.25">
      <c r="A23" s="96">
        <v>19</v>
      </c>
      <c r="B23" s="87" t="s">
        <v>90</v>
      </c>
      <c r="C23" s="6" t="s">
        <v>43</v>
      </c>
      <c r="D23" s="6">
        <v>570</v>
      </c>
      <c r="E23" s="52">
        <v>14.9</v>
      </c>
      <c r="F23" s="97">
        <f t="shared" si="0"/>
        <v>16.241000000000003</v>
      </c>
      <c r="G23" s="97">
        <f t="shared" si="1"/>
        <v>8493</v>
      </c>
      <c r="H23" s="97">
        <f t="shared" si="2"/>
        <v>9257.3700000000026</v>
      </c>
    </row>
    <row r="24" spans="1:8" x14ac:dyDescent="0.25">
      <c r="A24" s="96">
        <v>20</v>
      </c>
      <c r="B24" s="83" t="s">
        <v>191</v>
      </c>
      <c r="C24" s="6" t="s">
        <v>43</v>
      </c>
      <c r="D24" s="6">
        <v>470</v>
      </c>
      <c r="E24" s="6">
        <v>43</v>
      </c>
      <c r="F24" s="97">
        <f t="shared" si="0"/>
        <v>46.870000000000005</v>
      </c>
      <c r="G24" s="97">
        <f t="shared" si="1"/>
        <v>20210</v>
      </c>
      <c r="H24" s="97">
        <f t="shared" si="2"/>
        <v>22028.9</v>
      </c>
    </row>
    <row r="25" spans="1:8" x14ac:dyDescent="0.25">
      <c r="A25" s="96">
        <v>21</v>
      </c>
      <c r="B25" s="83" t="s">
        <v>86</v>
      </c>
      <c r="C25" s="6" t="s">
        <v>43</v>
      </c>
      <c r="D25" s="6">
        <v>650</v>
      </c>
      <c r="E25" s="6">
        <v>16.5</v>
      </c>
      <c r="F25" s="97">
        <f t="shared" si="0"/>
        <v>17.985000000000003</v>
      </c>
      <c r="G25" s="97">
        <f t="shared" si="1"/>
        <v>10725</v>
      </c>
      <c r="H25" s="97">
        <f t="shared" si="2"/>
        <v>11690.250000000002</v>
      </c>
    </row>
    <row r="26" spans="1:8" x14ac:dyDescent="0.25">
      <c r="A26" s="96">
        <v>22</v>
      </c>
      <c r="B26" s="83" t="s">
        <v>77</v>
      </c>
      <c r="C26" s="6" t="s">
        <v>43</v>
      </c>
      <c r="D26" s="6">
        <v>8600</v>
      </c>
      <c r="E26" s="52">
        <v>1.82</v>
      </c>
      <c r="F26" s="97">
        <f t="shared" si="0"/>
        <v>1.9838000000000002</v>
      </c>
      <c r="G26" s="97">
        <f t="shared" si="1"/>
        <v>15652</v>
      </c>
      <c r="H26" s="97">
        <f t="shared" si="2"/>
        <v>17060.68</v>
      </c>
    </row>
    <row r="27" spans="1:8" x14ac:dyDescent="0.25">
      <c r="A27" s="96">
        <v>23</v>
      </c>
      <c r="B27" s="83" t="s">
        <v>193</v>
      </c>
      <c r="C27" s="6" t="s">
        <v>42</v>
      </c>
      <c r="D27" s="6">
        <v>405</v>
      </c>
      <c r="E27" s="52">
        <v>8</v>
      </c>
      <c r="F27" s="97">
        <f t="shared" si="0"/>
        <v>8.7200000000000006</v>
      </c>
      <c r="G27" s="97">
        <f t="shared" si="1"/>
        <v>3240</v>
      </c>
      <c r="H27" s="97">
        <f t="shared" si="2"/>
        <v>3531.6000000000004</v>
      </c>
    </row>
    <row r="28" spans="1:8" x14ac:dyDescent="0.25">
      <c r="A28" s="96">
        <v>24</v>
      </c>
      <c r="B28" s="83" t="s">
        <v>100</v>
      </c>
      <c r="C28" s="6" t="s">
        <v>43</v>
      </c>
      <c r="D28" s="6">
        <v>525</v>
      </c>
      <c r="E28" s="52">
        <v>24</v>
      </c>
      <c r="F28" s="97">
        <f t="shared" si="0"/>
        <v>26.160000000000004</v>
      </c>
      <c r="G28" s="97">
        <f t="shared" si="1"/>
        <v>12600</v>
      </c>
      <c r="H28" s="97">
        <f t="shared" si="2"/>
        <v>13734.000000000002</v>
      </c>
    </row>
    <row r="29" spans="1:8" x14ac:dyDescent="0.25">
      <c r="A29" s="96">
        <v>25</v>
      </c>
      <c r="B29" s="87" t="s">
        <v>194</v>
      </c>
      <c r="C29" s="6" t="s">
        <v>43</v>
      </c>
      <c r="D29" s="6">
        <v>390</v>
      </c>
      <c r="E29" s="52">
        <v>27</v>
      </c>
      <c r="F29" s="97">
        <f t="shared" si="0"/>
        <v>29.430000000000003</v>
      </c>
      <c r="G29" s="97">
        <f t="shared" si="1"/>
        <v>10530</v>
      </c>
      <c r="H29" s="97">
        <f t="shared" si="2"/>
        <v>11477.7</v>
      </c>
    </row>
    <row r="30" spans="1:8" x14ac:dyDescent="0.25">
      <c r="A30" s="96">
        <v>26</v>
      </c>
      <c r="B30" s="83" t="s">
        <v>362</v>
      </c>
      <c r="C30" s="6" t="s">
        <v>43</v>
      </c>
      <c r="D30" s="6">
        <v>200</v>
      </c>
      <c r="E30" s="52">
        <v>3.5</v>
      </c>
      <c r="F30" s="97">
        <f t="shared" si="0"/>
        <v>3.8150000000000004</v>
      </c>
      <c r="G30" s="97">
        <f t="shared" si="1"/>
        <v>700</v>
      </c>
      <c r="H30" s="97">
        <f t="shared" si="2"/>
        <v>763.00000000000011</v>
      </c>
    </row>
    <row r="31" spans="1:8" x14ac:dyDescent="0.25">
      <c r="A31" s="96">
        <v>27</v>
      </c>
      <c r="B31" s="88" t="s">
        <v>59</v>
      </c>
      <c r="C31" s="14" t="s">
        <v>32</v>
      </c>
      <c r="D31" s="6">
        <v>1170</v>
      </c>
      <c r="E31" s="52">
        <v>6.29</v>
      </c>
      <c r="F31" s="97">
        <f t="shared" si="0"/>
        <v>6.8561000000000005</v>
      </c>
      <c r="G31" s="97">
        <f t="shared" si="1"/>
        <v>7359.3</v>
      </c>
      <c r="H31" s="97">
        <f t="shared" si="2"/>
        <v>8021.6370000000006</v>
      </c>
    </row>
    <row r="32" spans="1:8" ht="30" x14ac:dyDescent="0.25">
      <c r="A32" s="102">
        <v>28</v>
      </c>
      <c r="B32" s="89" t="s">
        <v>372</v>
      </c>
      <c r="C32" s="14" t="s">
        <v>38</v>
      </c>
      <c r="D32" s="14">
        <v>4020</v>
      </c>
      <c r="E32" s="85">
        <v>1.86</v>
      </c>
      <c r="F32" s="98">
        <f t="shared" si="0"/>
        <v>2.0274000000000001</v>
      </c>
      <c r="G32" s="98">
        <f t="shared" si="1"/>
        <v>7477.2000000000007</v>
      </c>
      <c r="H32" s="98">
        <f t="shared" si="2"/>
        <v>8150.1480000000001</v>
      </c>
    </row>
    <row r="33" spans="1:8" x14ac:dyDescent="0.25">
      <c r="A33" s="96">
        <v>29</v>
      </c>
      <c r="B33" s="88" t="s">
        <v>78</v>
      </c>
      <c r="C33" s="6" t="s">
        <v>43</v>
      </c>
      <c r="D33" s="6">
        <v>1850</v>
      </c>
      <c r="E33" s="52">
        <v>2.35</v>
      </c>
      <c r="F33" s="97">
        <f t="shared" si="0"/>
        <v>2.5615000000000001</v>
      </c>
      <c r="G33" s="97">
        <f t="shared" si="1"/>
        <v>4347.5</v>
      </c>
      <c r="H33" s="97">
        <f t="shared" si="2"/>
        <v>4738.7750000000005</v>
      </c>
    </row>
    <row r="34" spans="1:8" x14ac:dyDescent="0.25">
      <c r="A34" s="96">
        <v>30</v>
      </c>
      <c r="B34" s="90" t="s">
        <v>201</v>
      </c>
      <c r="C34" s="6" t="s">
        <v>32</v>
      </c>
      <c r="D34" s="6">
        <v>200</v>
      </c>
      <c r="E34" s="52">
        <v>21.2</v>
      </c>
      <c r="F34" s="97">
        <f t="shared" si="0"/>
        <v>23.108000000000001</v>
      </c>
      <c r="G34" s="97">
        <f t="shared" si="1"/>
        <v>4240</v>
      </c>
      <c r="H34" s="97">
        <f t="shared" si="2"/>
        <v>4621.6000000000004</v>
      </c>
    </row>
    <row r="35" spans="1:8" x14ac:dyDescent="0.25">
      <c r="A35" s="96">
        <v>31</v>
      </c>
      <c r="B35" s="89" t="s">
        <v>178</v>
      </c>
      <c r="C35" s="6" t="s">
        <v>254</v>
      </c>
      <c r="D35" s="14">
        <v>70</v>
      </c>
      <c r="E35" s="86">
        <v>16.2</v>
      </c>
      <c r="F35" s="97">
        <f t="shared" si="0"/>
        <v>17.658000000000001</v>
      </c>
      <c r="G35" s="97">
        <f t="shared" si="1"/>
        <v>1134</v>
      </c>
      <c r="H35" s="97">
        <f t="shared" si="2"/>
        <v>1236.0600000000002</v>
      </c>
    </row>
    <row r="36" spans="1:8" x14ac:dyDescent="0.25">
      <c r="A36" s="96">
        <v>32</v>
      </c>
      <c r="B36" s="89" t="s">
        <v>255</v>
      </c>
      <c r="C36" s="6" t="s">
        <v>361</v>
      </c>
      <c r="D36" s="14">
        <v>100</v>
      </c>
      <c r="E36" s="86">
        <v>1</v>
      </c>
      <c r="F36" s="97">
        <f t="shared" si="0"/>
        <v>1.0900000000000001</v>
      </c>
      <c r="G36" s="97">
        <f t="shared" si="1"/>
        <v>100</v>
      </c>
      <c r="H36" s="97">
        <f t="shared" si="2"/>
        <v>109.00000000000001</v>
      </c>
    </row>
    <row r="37" spans="1:8" x14ac:dyDescent="0.25">
      <c r="A37" s="96">
        <v>33</v>
      </c>
      <c r="B37" s="89" t="s">
        <v>175</v>
      </c>
      <c r="C37" s="14" t="s">
        <v>37</v>
      </c>
      <c r="D37" s="14">
        <v>2400</v>
      </c>
      <c r="E37" s="85">
        <v>2.04</v>
      </c>
      <c r="F37" s="97">
        <f t="shared" si="0"/>
        <v>2.2236000000000002</v>
      </c>
      <c r="G37" s="97">
        <f t="shared" si="1"/>
        <v>4896</v>
      </c>
      <c r="H37" s="97">
        <f t="shared" si="2"/>
        <v>5336.64</v>
      </c>
    </row>
    <row r="38" spans="1:8" x14ac:dyDescent="0.25">
      <c r="A38" s="96">
        <v>34</v>
      </c>
      <c r="B38" s="88" t="s">
        <v>71</v>
      </c>
      <c r="C38" s="6" t="s">
        <v>42</v>
      </c>
      <c r="D38" s="6">
        <v>230</v>
      </c>
      <c r="E38" s="52">
        <v>8.9499999999999993</v>
      </c>
      <c r="F38" s="97">
        <f t="shared" si="0"/>
        <v>9.7554999999999996</v>
      </c>
      <c r="G38" s="97">
        <f t="shared" si="1"/>
        <v>2058.5</v>
      </c>
      <c r="H38" s="97">
        <f t="shared" si="2"/>
        <v>2243.7649999999999</v>
      </c>
    </row>
    <row r="39" spans="1:8" x14ac:dyDescent="0.25">
      <c r="A39" s="96">
        <v>35</v>
      </c>
      <c r="B39" s="88" t="s">
        <v>189</v>
      </c>
      <c r="C39" s="6" t="s">
        <v>43</v>
      </c>
      <c r="D39" s="6">
        <v>190</v>
      </c>
      <c r="E39" s="52">
        <v>6.8</v>
      </c>
      <c r="F39" s="97">
        <f t="shared" si="0"/>
        <v>7.4119999999999999</v>
      </c>
      <c r="G39" s="97">
        <f t="shared" si="1"/>
        <v>1292</v>
      </c>
      <c r="H39" s="97">
        <f t="shared" si="2"/>
        <v>1408.28</v>
      </c>
    </row>
    <row r="40" spans="1:8" x14ac:dyDescent="0.25">
      <c r="A40" s="96">
        <v>36</v>
      </c>
      <c r="B40" s="88" t="s">
        <v>179</v>
      </c>
      <c r="C40" s="6" t="s">
        <v>32</v>
      </c>
      <c r="D40" s="6">
        <v>2150</v>
      </c>
      <c r="E40" s="52">
        <v>11.76</v>
      </c>
      <c r="F40" s="97">
        <f t="shared" si="0"/>
        <v>12.8184</v>
      </c>
      <c r="G40" s="97">
        <f t="shared" si="1"/>
        <v>25284</v>
      </c>
      <c r="H40" s="97">
        <f t="shared" si="2"/>
        <v>27559.56</v>
      </c>
    </row>
    <row r="41" spans="1:8" x14ac:dyDescent="0.25">
      <c r="A41" s="96">
        <v>37</v>
      </c>
      <c r="B41" s="88" t="s">
        <v>180</v>
      </c>
      <c r="C41" s="6" t="s">
        <v>32</v>
      </c>
      <c r="D41" s="6">
        <v>350</v>
      </c>
      <c r="E41" s="52">
        <v>33.6</v>
      </c>
      <c r="F41" s="97">
        <f t="shared" si="0"/>
        <v>36.624000000000002</v>
      </c>
      <c r="G41" s="97">
        <f t="shared" si="1"/>
        <v>11760</v>
      </c>
      <c r="H41" s="97">
        <f t="shared" si="2"/>
        <v>12818.400000000001</v>
      </c>
    </row>
    <row r="42" spans="1:8" x14ac:dyDescent="0.25">
      <c r="A42" s="96">
        <v>38</v>
      </c>
      <c r="B42" s="83" t="s">
        <v>181</v>
      </c>
      <c r="C42" s="6" t="s">
        <v>32</v>
      </c>
      <c r="D42" s="6">
        <v>900</v>
      </c>
      <c r="E42" s="52">
        <v>8.4</v>
      </c>
      <c r="F42" s="97">
        <f t="shared" si="0"/>
        <v>9.1560000000000006</v>
      </c>
      <c r="G42" s="97">
        <f t="shared" si="1"/>
        <v>7560</v>
      </c>
      <c r="H42" s="97">
        <f t="shared" si="2"/>
        <v>8240.4</v>
      </c>
    </row>
    <row r="43" spans="1:8" x14ac:dyDescent="0.25">
      <c r="A43" s="96">
        <v>39</v>
      </c>
      <c r="B43" s="83" t="s">
        <v>182</v>
      </c>
      <c r="C43" s="6" t="s">
        <v>32</v>
      </c>
      <c r="D43" s="6">
        <v>600</v>
      </c>
      <c r="E43" s="52">
        <v>10.199999999999999</v>
      </c>
      <c r="F43" s="97">
        <f t="shared" si="0"/>
        <v>11.118</v>
      </c>
      <c r="G43" s="97">
        <f t="shared" si="1"/>
        <v>6120</v>
      </c>
      <c r="H43" s="97">
        <f t="shared" si="2"/>
        <v>6670.8</v>
      </c>
    </row>
    <row r="44" spans="1:8" x14ac:dyDescent="0.25">
      <c r="A44" s="96">
        <v>40</v>
      </c>
      <c r="B44" s="83" t="s">
        <v>72</v>
      </c>
      <c r="C44" s="6" t="s">
        <v>42</v>
      </c>
      <c r="D44" s="6">
        <v>220</v>
      </c>
      <c r="E44" s="52">
        <v>7.48</v>
      </c>
      <c r="F44" s="97">
        <f t="shared" si="0"/>
        <v>8.1532000000000018</v>
      </c>
      <c r="G44" s="97">
        <f t="shared" si="1"/>
        <v>1645.6000000000001</v>
      </c>
      <c r="H44" s="97">
        <f t="shared" si="2"/>
        <v>1793.7040000000004</v>
      </c>
    </row>
    <row r="45" spans="1:8" s="112" customFormat="1" ht="30" x14ac:dyDescent="0.25">
      <c r="A45" s="102">
        <v>41</v>
      </c>
      <c r="B45" s="46" t="s">
        <v>183</v>
      </c>
      <c r="C45" s="6" t="s">
        <v>37</v>
      </c>
      <c r="D45" s="6">
        <v>3000</v>
      </c>
      <c r="E45" s="52">
        <v>3</v>
      </c>
      <c r="F45" s="98">
        <f t="shared" si="0"/>
        <v>3.2700000000000005</v>
      </c>
      <c r="G45" s="98">
        <f t="shared" si="1"/>
        <v>9000</v>
      </c>
      <c r="H45" s="98">
        <f t="shared" si="2"/>
        <v>9810.0000000000018</v>
      </c>
    </row>
    <row r="46" spans="1:8" s="112" customFormat="1" ht="30" x14ac:dyDescent="0.25">
      <c r="A46" s="102">
        <v>42</v>
      </c>
      <c r="B46" s="91" t="s">
        <v>62</v>
      </c>
      <c r="C46" s="92" t="s">
        <v>32</v>
      </c>
      <c r="D46" s="6">
        <v>500</v>
      </c>
      <c r="E46" s="93">
        <v>28.14</v>
      </c>
      <c r="F46" s="98">
        <f t="shared" si="0"/>
        <v>30.672600000000003</v>
      </c>
      <c r="G46" s="98">
        <f t="shared" si="1"/>
        <v>14070</v>
      </c>
      <c r="H46" s="98">
        <f t="shared" si="2"/>
        <v>15336.300000000001</v>
      </c>
    </row>
    <row r="47" spans="1:8" x14ac:dyDescent="0.25">
      <c r="A47" s="96">
        <v>43</v>
      </c>
      <c r="B47" s="83" t="s">
        <v>87</v>
      </c>
      <c r="C47" s="6" t="s">
        <v>43</v>
      </c>
      <c r="D47" s="6">
        <v>1180</v>
      </c>
      <c r="E47" s="6">
        <v>24.9</v>
      </c>
      <c r="F47" s="97">
        <f t="shared" si="0"/>
        <v>27.141000000000002</v>
      </c>
      <c r="G47" s="97">
        <f t="shared" si="1"/>
        <v>29382</v>
      </c>
      <c r="H47" s="97">
        <f t="shared" si="2"/>
        <v>32026.38</v>
      </c>
    </row>
    <row r="48" spans="1:8" x14ac:dyDescent="0.25">
      <c r="A48" s="96">
        <v>44</v>
      </c>
      <c r="B48" s="87" t="s">
        <v>199</v>
      </c>
      <c r="C48" s="6" t="s">
        <v>32</v>
      </c>
      <c r="D48" s="6">
        <v>200</v>
      </c>
      <c r="E48" s="52">
        <v>24.8</v>
      </c>
      <c r="F48" s="97">
        <f t="shared" si="0"/>
        <v>27.032000000000004</v>
      </c>
      <c r="G48" s="97">
        <f t="shared" si="1"/>
        <v>4960</v>
      </c>
      <c r="H48" s="97">
        <f t="shared" si="2"/>
        <v>5406.4000000000005</v>
      </c>
    </row>
    <row r="49" spans="1:8" x14ac:dyDescent="0.25">
      <c r="A49" s="96">
        <v>45</v>
      </c>
      <c r="B49" s="87" t="s">
        <v>200</v>
      </c>
      <c r="C49" s="6" t="s">
        <v>32</v>
      </c>
      <c r="D49" s="6">
        <v>200</v>
      </c>
      <c r="E49" s="52">
        <v>24.8</v>
      </c>
      <c r="F49" s="97">
        <f t="shared" si="0"/>
        <v>27.032000000000004</v>
      </c>
      <c r="G49" s="97">
        <f t="shared" si="1"/>
        <v>4960</v>
      </c>
      <c r="H49" s="97">
        <f t="shared" si="2"/>
        <v>5406.4000000000005</v>
      </c>
    </row>
    <row r="50" spans="1:8" x14ac:dyDescent="0.25">
      <c r="A50" s="96">
        <v>46</v>
      </c>
      <c r="B50" s="83" t="s">
        <v>101</v>
      </c>
      <c r="C50" s="6" t="s">
        <v>43</v>
      </c>
      <c r="D50" s="6">
        <v>400</v>
      </c>
      <c r="E50" s="52">
        <v>16</v>
      </c>
      <c r="F50" s="97">
        <f t="shared" si="0"/>
        <v>17.440000000000001</v>
      </c>
      <c r="G50" s="97">
        <f t="shared" si="1"/>
        <v>6400</v>
      </c>
      <c r="H50" s="97">
        <f t="shared" si="2"/>
        <v>6976.0000000000009</v>
      </c>
    </row>
    <row r="51" spans="1:8" x14ac:dyDescent="0.25">
      <c r="A51" s="96">
        <v>47</v>
      </c>
      <c r="B51" s="87" t="s">
        <v>91</v>
      </c>
      <c r="C51" s="6" t="s">
        <v>43</v>
      </c>
      <c r="D51" s="6">
        <v>825</v>
      </c>
      <c r="E51" s="52">
        <v>15.9</v>
      </c>
      <c r="F51" s="97">
        <f t="shared" si="0"/>
        <v>17.331000000000003</v>
      </c>
      <c r="G51" s="97">
        <f t="shared" si="1"/>
        <v>13117.5</v>
      </c>
      <c r="H51" s="97">
        <f t="shared" si="2"/>
        <v>14298.075000000003</v>
      </c>
    </row>
    <row r="52" spans="1:8" x14ac:dyDescent="0.25">
      <c r="A52" s="96">
        <v>48</v>
      </c>
      <c r="B52" s="83" t="s">
        <v>188</v>
      </c>
      <c r="C52" s="6" t="s">
        <v>32</v>
      </c>
      <c r="D52" s="6">
        <v>400</v>
      </c>
      <c r="E52" s="52">
        <v>3.2</v>
      </c>
      <c r="F52" s="97">
        <f t="shared" si="0"/>
        <v>3.4880000000000004</v>
      </c>
      <c r="G52" s="97">
        <f t="shared" si="1"/>
        <v>1280</v>
      </c>
      <c r="H52" s="97">
        <f t="shared" si="2"/>
        <v>1395.2000000000003</v>
      </c>
    </row>
    <row r="53" spans="1:8" x14ac:dyDescent="0.25">
      <c r="A53" s="96">
        <v>49</v>
      </c>
      <c r="B53" s="46" t="s">
        <v>39</v>
      </c>
      <c r="C53" s="14" t="s">
        <v>37</v>
      </c>
      <c r="D53" s="14">
        <v>40</v>
      </c>
      <c r="E53" s="85">
        <v>6.72</v>
      </c>
      <c r="F53" s="97">
        <f t="shared" si="0"/>
        <v>7.3248000000000006</v>
      </c>
      <c r="G53" s="97">
        <f t="shared" si="1"/>
        <v>268.8</v>
      </c>
      <c r="H53" s="97">
        <f t="shared" si="2"/>
        <v>292.99200000000002</v>
      </c>
    </row>
    <row r="54" spans="1:8" x14ac:dyDescent="0.25">
      <c r="A54" s="96">
        <v>50</v>
      </c>
      <c r="B54" s="46" t="s">
        <v>41</v>
      </c>
      <c r="C54" s="14" t="s">
        <v>42</v>
      </c>
      <c r="D54" s="14">
        <v>470</v>
      </c>
      <c r="E54" s="85">
        <v>2.34</v>
      </c>
      <c r="F54" s="97">
        <f t="shared" si="0"/>
        <v>2.5506000000000002</v>
      </c>
      <c r="G54" s="97">
        <f t="shared" si="1"/>
        <v>1099.8</v>
      </c>
      <c r="H54" s="97">
        <f t="shared" si="2"/>
        <v>1198.7820000000002</v>
      </c>
    </row>
    <row r="55" spans="1:8" x14ac:dyDescent="0.25">
      <c r="A55" s="96">
        <v>51</v>
      </c>
      <c r="B55" s="83" t="s">
        <v>40</v>
      </c>
      <c r="C55" s="84" t="s">
        <v>32</v>
      </c>
      <c r="D55" s="14">
        <v>750</v>
      </c>
      <c r="E55" s="52">
        <v>7.44</v>
      </c>
      <c r="F55" s="97">
        <f t="shared" si="0"/>
        <v>8.1096000000000004</v>
      </c>
      <c r="G55" s="97">
        <f t="shared" si="1"/>
        <v>5580</v>
      </c>
      <c r="H55" s="97">
        <f t="shared" si="2"/>
        <v>6082.2000000000007</v>
      </c>
    </row>
    <row r="56" spans="1:8" x14ac:dyDescent="0.25">
      <c r="A56" s="96">
        <v>52</v>
      </c>
      <c r="B56" s="83" t="s">
        <v>73</v>
      </c>
      <c r="C56" s="6" t="s">
        <v>42</v>
      </c>
      <c r="D56" s="6">
        <v>860</v>
      </c>
      <c r="E56" s="52">
        <v>7.9</v>
      </c>
      <c r="F56" s="97">
        <f t="shared" si="0"/>
        <v>8.6110000000000007</v>
      </c>
      <c r="G56" s="97">
        <f t="shared" si="1"/>
        <v>6794</v>
      </c>
      <c r="H56" s="97">
        <f t="shared" si="2"/>
        <v>7405.4600000000009</v>
      </c>
    </row>
    <row r="57" spans="1:8" x14ac:dyDescent="0.25">
      <c r="A57" s="96">
        <v>53</v>
      </c>
      <c r="B57" s="87" t="s">
        <v>195</v>
      </c>
      <c r="C57" s="6" t="s">
        <v>43</v>
      </c>
      <c r="D57" s="6">
        <v>360</v>
      </c>
      <c r="E57" s="52">
        <v>26</v>
      </c>
      <c r="F57" s="97">
        <f t="shared" si="0"/>
        <v>28.340000000000003</v>
      </c>
      <c r="G57" s="97">
        <f t="shared" si="1"/>
        <v>9360</v>
      </c>
      <c r="H57" s="97">
        <f t="shared" si="2"/>
        <v>10202.400000000001</v>
      </c>
    </row>
    <row r="58" spans="1:8" x14ac:dyDescent="0.25">
      <c r="A58" s="96">
        <v>54</v>
      </c>
      <c r="B58" s="46" t="s">
        <v>256</v>
      </c>
      <c r="C58" s="6" t="s">
        <v>361</v>
      </c>
      <c r="D58" s="14">
        <v>35</v>
      </c>
      <c r="E58" s="86">
        <v>1</v>
      </c>
      <c r="F58" s="97">
        <f t="shared" si="0"/>
        <v>1.0900000000000001</v>
      </c>
      <c r="G58" s="97">
        <f t="shared" si="1"/>
        <v>35</v>
      </c>
      <c r="H58" s="97">
        <f t="shared" si="2"/>
        <v>38.150000000000006</v>
      </c>
    </row>
    <row r="59" spans="1:8" x14ac:dyDescent="0.25">
      <c r="A59" s="96">
        <v>55</v>
      </c>
      <c r="B59" s="87" t="s">
        <v>197</v>
      </c>
      <c r="C59" s="6" t="s">
        <v>43</v>
      </c>
      <c r="D59" s="6">
        <v>270</v>
      </c>
      <c r="E59" s="52">
        <v>36.5</v>
      </c>
      <c r="F59" s="97">
        <f t="shared" si="0"/>
        <v>39.785000000000004</v>
      </c>
      <c r="G59" s="97">
        <f t="shared" si="1"/>
        <v>9855</v>
      </c>
      <c r="H59" s="97">
        <f t="shared" si="2"/>
        <v>10741.95</v>
      </c>
    </row>
    <row r="60" spans="1:8" x14ac:dyDescent="0.25">
      <c r="A60" s="96">
        <v>56</v>
      </c>
      <c r="B60" s="87" t="s">
        <v>266</v>
      </c>
      <c r="C60" s="6" t="s">
        <v>37</v>
      </c>
      <c r="D60" s="6">
        <v>7000</v>
      </c>
      <c r="E60" s="52">
        <v>3.1</v>
      </c>
      <c r="F60" s="97">
        <f t="shared" si="0"/>
        <v>3.3790000000000004</v>
      </c>
      <c r="G60" s="97">
        <f t="shared" si="1"/>
        <v>21700</v>
      </c>
      <c r="H60" s="97">
        <f t="shared" si="2"/>
        <v>23653.000000000004</v>
      </c>
    </row>
    <row r="61" spans="1:8" x14ac:dyDescent="0.25">
      <c r="A61" s="96">
        <v>57</v>
      </c>
      <c r="B61" s="87" t="s">
        <v>267</v>
      </c>
      <c r="C61" s="6" t="s">
        <v>37</v>
      </c>
      <c r="D61" s="6">
        <v>7000</v>
      </c>
      <c r="E61" s="52">
        <v>3.1</v>
      </c>
      <c r="F61" s="97">
        <f t="shared" si="0"/>
        <v>3.3790000000000004</v>
      </c>
      <c r="G61" s="97">
        <f t="shared" si="1"/>
        <v>21700</v>
      </c>
      <c r="H61" s="97">
        <f t="shared" si="2"/>
        <v>23653.000000000004</v>
      </c>
    </row>
    <row r="62" spans="1:8" x14ac:dyDescent="0.25">
      <c r="A62" s="96">
        <v>58</v>
      </c>
      <c r="B62" s="87" t="s">
        <v>363</v>
      </c>
      <c r="C62" s="6" t="s">
        <v>37</v>
      </c>
      <c r="D62" s="6">
        <v>7000</v>
      </c>
      <c r="E62" s="52">
        <v>3.1</v>
      </c>
      <c r="F62" s="97">
        <f t="shared" si="0"/>
        <v>3.3790000000000004</v>
      </c>
      <c r="G62" s="97">
        <f t="shared" si="1"/>
        <v>21700</v>
      </c>
      <c r="H62" s="97">
        <f t="shared" si="2"/>
        <v>23653.000000000004</v>
      </c>
    </row>
    <row r="63" spans="1:8" x14ac:dyDescent="0.25">
      <c r="A63" s="96">
        <v>59</v>
      </c>
      <c r="B63" s="87" t="s">
        <v>198</v>
      </c>
      <c r="C63" s="6" t="s">
        <v>43</v>
      </c>
      <c r="D63" s="6">
        <v>240</v>
      </c>
      <c r="E63" s="52">
        <v>36.5</v>
      </c>
      <c r="F63" s="97">
        <f t="shared" si="0"/>
        <v>39.785000000000004</v>
      </c>
      <c r="G63" s="97">
        <f t="shared" si="1"/>
        <v>8760</v>
      </c>
      <c r="H63" s="97">
        <f t="shared" si="2"/>
        <v>9548.4000000000015</v>
      </c>
    </row>
    <row r="64" spans="1:8" x14ac:dyDescent="0.25">
      <c r="A64" s="96">
        <v>60</v>
      </c>
      <c r="B64" s="46" t="s">
        <v>44</v>
      </c>
      <c r="C64" s="14" t="s">
        <v>43</v>
      </c>
      <c r="D64" s="14">
        <v>440</v>
      </c>
      <c r="E64" s="85">
        <v>16.559999999999999</v>
      </c>
      <c r="F64" s="97">
        <f t="shared" si="0"/>
        <v>18.0504</v>
      </c>
      <c r="G64" s="97">
        <f t="shared" si="1"/>
        <v>7286.4</v>
      </c>
      <c r="H64" s="97">
        <f t="shared" si="2"/>
        <v>7942.1759999999995</v>
      </c>
    </row>
    <row r="65" spans="1:8" x14ac:dyDescent="0.25">
      <c r="A65" s="96">
        <v>61</v>
      </c>
      <c r="B65" s="3" t="s">
        <v>150</v>
      </c>
      <c r="C65" s="6" t="s">
        <v>43</v>
      </c>
      <c r="D65" s="6">
        <v>75</v>
      </c>
      <c r="E65" s="52">
        <v>28</v>
      </c>
      <c r="F65" s="97">
        <f t="shared" si="0"/>
        <v>30.520000000000003</v>
      </c>
      <c r="G65" s="97">
        <f t="shared" si="1"/>
        <v>2100</v>
      </c>
      <c r="H65" s="97">
        <f t="shared" si="2"/>
        <v>2289.0000000000005</v>
      </c>
    </row>
    <row r="66" spans="1:8" x14ac:dyDescent="0.25">
      <c r="A66" s="96">
        <v>62</v>
      </c>
      <c r="B66" s="83" t="s">
        <v>184</v>
      </c>
      <c r="C66" s="6" t="s">
        <v>32</v>
      </c>
      <c r="D66" s="6">
        <v>400</v>
      </c>
      <c r="E66" s="52">
        <v>12.24</v>
      </c>
      <c r="F66" s="97">
        <f t="shared" si="0"/>
        <v>13.341600000000001</v>
      </c>
      <c r="G66" s="97">
        <f t="shared" si="1"/>
        <v>4896</v>
      </c>
      <c r="H66" s="97">
        <f t="shared" si="2"/>
        <v>5336.64</v>
      </c>
    </row>
    <row r="67" spans="1:8" x14ac:dyDescent="0.25">
      <c r="A67" s="96">
        <v>63</v>
      </c>
      <c r="B67" s="83" t="s">
        <v>264</v>
      </c>
      <c r="C67" s="6" t="s">
        <v>32</v>
      </c>
      <c r="D67" s="6">
        <v>1050</v>
      </c>
      <c r="E67" s="52">
        <v>9</v>
      </c>
      <c r="F67" s="97">
        <f t="shared" si="0"/>
        <v>9.81</v>
      </c>
      <c r="G67" s="97">
        <f t="shared" si="1"/>
        <v>9450</v>
      </c>
      <c r="H67" s="97">
        <f t="shared" si="2"/>
        <v>10300.5</v>
      </c>
    </row>
    <row r="68" spans="1:8" x14ac:dyDescent="0.25">
      <c r="A68" s="96">
        <v>64</v>
      </c>
      <c r="B68" s="46" t="s">
        <v>45</v>
      </c>
      <c r="C68" s="14" t="s">
        <v>43</v>
      </c>
      <c r="D68" s="14">
        <v>290</v>
      </c>
      <c r="E68" s="85">
        <v>3</v>
      </c>
      <c r="F68" s="97">
        <f t="shared" si="0"/>
        <v>3.2700000000000005</v>
      </c>
      <c r="G68" s="97">
        <f t="shared" si="1"/>
        <v>870</v>
      </c>
      <c r="H68" s="97">
        <f t="shared" si="2"/>
        <v>948.30000000000018</v>
      </c>
    </row>
    <row r="69" spans="1:8" x14ac:dyDescent="0.25">
      <c r="A69" s="96">
        <v>65</v>
      </c>
      <c r="B69" s="87" t="s">
        <v>92</v>
      </c>
      <c r="C69" s="6" t="s">
        <v>43</v>
      </c>
      <c r="D69" s="6">
        <v>545</v>
      </c>
      <c r="E69" s="52">
        <v>24.7</v>
      </c>
      <c r="F69" s="97">
        <f t="shared" ref="F69:F132" si="3">E69*1.09</f>
        <v>26.923000000000002</v>
      </c>
      <c r="G69" s="97">
        <f t="shared" ref="G69:G132" si="4">D69*E69</f>
        <v>13461.5</v>
      </c>
      <c r="H69" s="97">
        <f t="shared" ref="H69:H132" si="5">D69*F69</f>
        <v>14673.035000000002</v>
      </c>
    </row>
    <row r="70" spans="1:8" x14ac:dyDescent="0.25">
      <c r="A70" s="96">
        <v>66</v>
      </c>
      <c r="B70" s="83" t="s">
        <v>102</v>
      </c>
      <c r="C70" s="6" t="s">
        <v>31</v>
      </c>
      <c r="D70" s="6">
        <v>4200</v>
      </c>
      <c r="E70" s="52">
        <v>3.2</v>
      </c>
      <c r="F70" s="97">
        <f t="shared" si="3"/>
        <v>3.4880000000000004</v>
      </c>
      <c r="G70" s="97">
        <f t="shared" si="4"/>
        <v>13440</v>
      </c>
      <c r="H70" s="97">
        <f t="shared" si="5"/>
        <v>14649.600000000002</v>
      </c>
    </row>
    <row r="71" spans="1:8" x14ac:dyDescent="0.25">
      <c r="A71" s="96">
        <v>67</v>
      </c>
      <c r="B71" s="46" t="s">
        <v>257</v>
      </c>
      <c r="C71" s="6" t="s">
        <v>361</v>
      </c>
      <c r="D71" s="14">
        <v>85</v>
      </c>
      <c r="E71" s="86">
        <v>1</v>
      </c>
      <c r="F71" s="97">
        <f t="shared" si="3"/>
        <v>1.0900000000000001</v>
      </c>
      <c r="G71" s="97">
        <f t="shared" si="4"/>
        <v>85</v>
      </c>
      <c r="H71" s="97">
        <f t="shared" si="5"/>
        <v>92.65</v>
      </c>
    </row>
    <row r="72" spans="1:8" x14ac:dyDescent="0.25">
      <c r="A72" s="96">
        <v>68</v>
      </c>
      <c r="B72" s="83" t="s">
        <v>185</v>
      </c>
      <c r="C72" s="6" t="s">
        <v>32</v>
      </c>
      <c r="D72" s="6">
        <v>45</v>
      </c>
      <c r="E72" s="52">
        <v>17.88</v>
      </c>
      <c r="F72" s="97">
        <f t="shared" si="3"/>
        <v>19.4892</v>
      </c>
      <c r="G72" s="97">
        <f t="shared" si="4"/>
        <v>804.59999999999991</v>
      </c>
      <c r="H72" s="97">
        <f t="shared" si="5"/>
        <v>877.01400000000001</v>
      </c>
    </row>
    <row r="73" spans="1:8" x14ac:dyDescent="0.25">
      <c r="A73" s="96">
        <v>69</v>
      </c>
      <c r="B73" s="46" t="s">
        <v>249</v>
      </c>
      <c r="C73" s="14" t="s">
        <v>43</v>
      </c>
      <c r="D73" s="14">
        <v>1430</v>
      </c>
      <c r="E73" s="85">
        <v>2.02</v>
      </c>
      <c r="F73" s="97">
        <f t="shared" si="3"/>
        <v>2.2018</v>
      </c>
      <c r="G73" s="97">
        <f t="shared" si="4"/>
        <v>2888.6</v>
      </c>
      <c r="H73" s="97">
        <f t="shared" si="5"/>
        <v>3148.5740000000001</v>
      </c>
    </row>
    <row r="74" spans="1:8" x14ac:dyDescent="0.25">
      <c r="A74" s="96">
        <v>70</v>
      </c>
      <c r="B74" s="46" t="s">
        <v>258</v>
      </c>
      <c r="C74" s="6" t="s">
        <v>361</v>
      </c>
      <c r="D74" s="14">
        <v>150</v>
      </c>
      <c r="E74" s="86">
        <v>1</v>
      </c>
      <c r="F74" s="97">
        <f t="shared" si="3"/>
        <v>1.0900000000000001</v>
      </c>
      <c r="G74" s="97">
        <f t="shared" si="4"/>
        <v>150</v>
      </c>
      <c r="H74" s="97">
        <f t="shared" si="5"/>
        <v>163.5</v>
      </c>
    </row>
    <row r="75" spans="1:8" x14ac:dyDescent="0.25">
      <c r="A75" s="96">
        <v>71</v>
      </c>
      <c r="B75" s="46" t="s">
        <v>63</v>
      </c>
      <c r="C75" s="6" t="s">
        <v>32</v>
      </c>
      <c r="D75" s="6">
        <v>65</v>
      </c>
      <c r="E75" s="52">
        <v>18.600000000000001</v>
      </c>
      <c r="F75" s="97">
        <f t="shared" si="3"/>
        <v>20.274000000000004</v>
      </c>
      <c r="G75" s="97">
        <f t="shared" si="4"/>
        <v>1209</v>
      </c>
      <c r="H75" s="97">
        <f t="shared" si="5"/>
        <v>1317.8100000000004</v>
      </c>
    </row>
    <row r="76" spans="1:8" x14ac:dyDescent="0.25">
      <c r="A76" s="96">
        <v>72</v>
      </c>
      <c r="B76" s="83" t="s">
        <v>74</v>
      </c>
      <c r="C76" s="6" t="s">
        <v>42</v>
      </c>
      <c r="D76" s="6">
        <v>990</v>
      </c>
      <c r="E76" s="52">
        <v>7.9</v>
      </c>
      <c r="F76" s="97">
        <f t="shared" si="3"/>
        <v>8.6110000000000007</v>
      </c>
      <c r="G76" s="97">
        <f t="shared" si="4"/>
        <v>7821</v>
      </c>
      <c r="H76" s="97">
        <f t="shared" si="5"/>
        <v>8524.8900000000012</v>
      </c>
    </row>
    <row r="77" spans="1:8" x14ac:dyDescent="0.25">
      <c r="A77" s="96">
        <v>73</v>
      </c>
      <c r="B77" s="83" t="s">
        <v>79</v>
      </c>
      <c r="C77" s="6" t="s">
        <v>32</v>
      </c>
      <c r="D77" s="6">
        <v>500</v>
      </c>
      <c r="E77" s="52">
        <v>2.98</v>
      </c>
      <c r="F77" s="97">
        <f t="shared" si="3"/>
        <v>3.2482000000000002</v>
      </c>
      <c r="G77" s="97">
        <f t="shared" si="4"/>
        <v>1490</v>
      </c>
      <c r="H77" s="97">
        <f t="shared" si="5"/>
        <v>1624.1000000000001</v>
      </c>
    </row>
    <row r="78" spans="1:8" x14ac:dyDescent="0.25">
      <c r="A78" s="96">
        <v>74</v>
      </c>
      <c r="B78" s="83" t="s">
        <v>80</v>
      </c>
      <c r="C78" s="6" t="s">
        <v>43</v>
      </c>
      <c r="D78" s="6">
        <v>600</v>
      </c>
      <c r="E78" s="52">
        <v>1.95</v>
      </c>
      <c r="F78" s="97">
        <f t="shared" si="3"/>
        <v>2.1255000000000002</v>
      </c>
      <c r="G78" s="97">
        <f t="shared" si="4"/>
        <v>1170</v>
      </c>
      <c r="H78" s="97">
        <f t="shared" si="5"/>
        <v>1275.3000000000002</v>
      </c>
    </row>
    <row r="79" spans="1:8" x14ac:dyDescent="0.25">
      <c r="A79" s="96">
        <v>75</v>
      </c>
      <c r="B79" s="83" t="s">
        <v>186</v>
      </c>
      <c r="C79" s="6" t="s">
        <v>42</v>
      </c>
      <c r="D79" s="6">
        <v>1180</v>
      </c>
      <c r="E79" s="52">
        <v>5.5</v>
      </c>
      <c r="F79" s="97">
        <f t="shared" si="3"/>
        <v>5.9950000000000001</v>
      </c>
      <c r="G79" s="97">
        <f t="shared" si="4"/>
        <v>6490</v>
      </c>
      <c r="H79" s="97">
        <f t="shared" si="5"/>
        <v>7074.1</v>
      </c>
    </row>
    <row r="80" spans="1:8" x14ac:dyDescent="0.25">
      <c r="A80" s="96">
        <v>76</v>
      </c>
      <c r="B80" s="87" t="s">
        <v>192</v>
      </c>
      <c r="C80" s="6" t="s">
        <v>43</v>
      </c>
      <c r="D80" s="6">
        <v>805</v>
      </c>
      <c r="E80" s="52">
        <v>32.5</v>
      </c>
      <c r="F80" s="97">
        <f t="shared" si="3"/>
        <v>35.425000000000004</v>
      </c>
      <c r="G80" s="97">
        <f t="shared" si="4"/>
        <v>26162.5</v>
      </c>
      <c r="H80" s="97">
        <f t="shared" si="5"/>
        <v>28517.125000000004</v>
      </c>
    </row>
    <row r="81" spans="1:8" x14ac:dyDescent="0.25">
      <c r="A81" s="96">
        <v>77</v>
      </c>
      <c r="B81" s="46" t="s">
        <v>46</v>
      </c>
      <c r="C81" s="14" t="s">
        <v>37</v>
      </c>
      <c r="D81" s="14">
        <v>52</v>
      </c>
      <c r="E81" s="85">
        <v>25.92</v>
      </c>
      <c r="F81" s="97">
        <f t="shared" si="3"/>
        <v>28.252800000000004</v>
      </c>
      <c r="G81" s="97">
        <f t="shared" si="4"/>
        <v>1347.8400000000001</v>
      </c>
      <c r="H81" s="97">
        <f t="shared" si="5"/>
        <v>1469.1456000000003</v>
      </c>
    </row>
    <row r="82" spans="1:8" x14ac:dyDescent="0.25">
      <c r="A82" s="96">
        <v>78</v>
      </c>
      <c r="B82" s="46" t="s">
        <v>176</v>
      </c>
      <c r="C82" s="14" t="s">
        <v>37</v>
      </c>
      <c r="D82" s="14">
        <v>5300</v>
      </c>
      <c r="E82" s="85">
        <v>0.88</v>
      </c>
      <c r="F82" s="97">
        <f t="shared" si="3"/>
        <v>0.95920000000000005</v>
      </c>
      <c r="G82" s="97">
        <f t="shared" si="4"/>
        <v>4664</v>
      </c>
      <c r="H82" s="97">
        <f t="shared" si="5"/>
        <v>5083.76</v>
      </c>
    </row>
    <row r="83" spans="1:8" x14ac:dyDescent="0.25">
      <c r="A83" s="96">
        <v>79</v>
      </c>
      <c r="B83" s="46" t="s">
        <v>33</v>
      </c>
      <c r="C83" s="14" t="s">
        <v>34</v>
      </c>
      <c r="D83" s="14">
        <v>34500</v>
      </c>
      <c r="E83" s="85">
        <v>0.65</v>
      </c>
      <c r="F83" s="97">
        <f t="shared" si="3"/>
        <v>0.70850000000000013</v>
      </c>
      <c r="G83" s="97">
        <f t="shared" si="4"/>
        <v>22425</v>
      </c>
      <c r="H83" s="97">
        <f t="shared" si="5"/>
        <v>24443.250000000004</v>
      </c>
    </row>
    <row r="84" spans="1:8" x14ac:dyDescent="0.25">
      <c r="A84" s="96">
        <v>80</v>
      </c>
      <c r="B84" s="46" t="s">
        <v>259</v>
      </c>
      <c r="C84" s="6" t="s">
        <v>361</v>
      </c>
      <c r="D84" s="14">
        <v>13</v>
      </c>
      <c r="E84" s="86">
        <v>1.05</v>
      </c>
      <c r="F84" s="97">
        <f t="shared" si="3"/>
        <v>1.1445000000000001</v>
      </c>
      <c r="G84" s="97">
        <f t="shared" si="4"/>
        <v>13.65</v>
      </c>
      <c r="H84" s="97">
        <f t="shared" si="5"/>
        <v>14.878500000000001</v>
      </c>
    </row>
    <row r="85" spans="1:8" x14ac:dyDescent="0.25">
      <c r="A85" s="96">
        <v>81</v>
      </c>
      <c r="B85" s="46" t="s">
        <v>47</v>
      </c>
      <c r="C85" s="14" t="s">
        <v>43</v>
      </c>
      <c r="D85" s="14">
        <v>1150</v>
      </c>
      <c r="E85" s="85">
        <v>5.52</v>
      </c>
      <c r="F85" s="97">
        <f t="shared" si="3"/>
        <v>6.0167999999999999</v>
      </c>
      <c r="G85" s="97">
        <f t="shared" si="4"/>
        <v>6347.9999999999991</v>
      </c>
      <c r="H85" s="97">
        <f t="shared" si="5"/>
        <v>6919.32</v>
      </c>
    </row>
    <row r="86" spans="1:8" x14ac:dyDescent="0.25">
      <c r="A86" s="96">
        <v>82</v>
      </c>
      <c r="B86" s="46" t="s">
        <v>48</v>
      </c>
      <c r="C86" s="14" t="s">
        <v>31</v>
      </c>
      <c r="D86" s="14">
        <v>76</v>
      </c>
      <c r="E86" s="85">
        <v>3.5</v>
      </c>
      <c r="F86" s="97">
        <f t="shared" si="3"/>
        <v>3.8150000000000004</v>
      </c>
      <c r="G86" s="97">
        <f t="shared" si="4"/>
        <v>266</v>
      </c>
      <c r="H86" s="97">
        <f t="shared" si="5"/>
        <v>289.94000000000005</v>
      </c>
    </row>
    <row r="87" spans="1:8" x14ac:dyDescent="0.25">
      <c r="A87" s="96">
        <v>83</v>
      </c>
      <c r="B87" s="3" t="s">
        <v>364</v>
      </c>
      <c r="C87" s="6" t="s">
        <v>365</v>
      </c>
      <c r="D87" s="6">
        <v>400</v>
      </c>
      <c r="E87" s="99">
        <v>95</v>
      </c>
      <c r="F87" s="97">
        <f t="shared" si="3"/>
        <v>103.55000000000001</v>
      </c>
      <c r="G87" s="97">
        <f t="shared" si="4"/>
        <v>38000</v>
      </c>
      <c r="H87" s="97">
        <f t="shared" si="5"/>
        <v>41420.000000000007</v>
      </c>
    </row>
    <row r="88" spans="1:8" x14ac:dyDescent="0.25">
      <c r="A88" s="96">
        <v>84</v>
      </c>
      <c r="B88" s="87" t="s">
        <v>153</v>
      </c>
      <c r="C88" s="6" t="s">
        <v>37</v>
      </c>
      <c r="D88" s="6">
        <v>65800</v>
      </c>
      <c r="E88" s="52">
        <v>2.9</v>
      </c>
      <c r="F88" s="97">
        <f t="shared" si="3"/>
        <v>3.161</v>
      </c>
      <c r="G88" s="97">
        <f t="shared" si="4"/>
        <v>190820</v>
      </c>
      <c r="H88" s="97">
        <f t="shared" si="5"/>
        <v>207993.8</v>
      </c>
    </row>
    <row r="89" spans="1:8" x14ac:dyDescent="0.25">
      <c r="A89" s="96">
        <v>85</v>
      </c>
      <c r="B89" s="87" t="s">
        <v>366</v>
      </c>
      <c r="C89" s="6" t="s">
        <v>43</v>
      </c>
      <c r="D89" s="6">
        <v>90</v>
      </c>
      <c r="E89" s="52">
        <v>16.5</v>
      </c>
      <c r="F89" s="97">
        <f t="shared" si="3"/>
        <v>17.985000000000003</v>
      </c>
      <c r="G89" s="97">
        <f t="shared" si="4"/>
        <v>1485</v>
      </c>
      <c r="H89" s="97">
        <f t="shared" si="5"/>
        <v>1618.6500000000003</v>
      </c>
    </row>
    <row r="90" spans="1:8" x14ac:dyDescent="0.25">
      <c r="A90" s="96">
        <v>86</v>
      </c>
      <c r="B90" s="83" t="s">
        <v>60</v>
      </c>
      <c r="C90" s="6" t="s">
        <v>43</v>
      </c>
      <c r="D90" s="6">
        <v>710</v>
      </c>
      <c r="E90" s="52">
        <v>10.08</v>
      </c>
      <c r="F90" s="97">
        <f t="shared" si="3"/>
        <v>10.987200000000001</v>
      </c>
      <c r="G90" s="97">
        <f t="shared" si="4"/>
        <v>7156.8</v>
      </c>
      <c r="H90" s="97">
        <f t="shared" si="5"/>
        <v>7800.9120000000012</v>
      </c>
    </row>
    <row r="91" spans="1:8" x14ac:dyDescent="0.25">
      <c r="A91" s="96">
        <v>87</v>
      </c>
      <c r="B91" s="46" t="s">
        <v>49</v>
      </c>
      <c r="C91" s="14" t="s">
        <v>43</v>
      </c>
      <c r="D91" s="14">
        <v>660</v>
      </c>
      <c r="E91" s="85">
        <v>5.88</v>
      </c>
      <c r="F91" s="97">
        <f t="shared" si="3"/>
        <v>6.4092000000000002</v>
      </c>
      <c r="G91" s="97">
        <f t="shared" si="4"/>
        <v>3880.7999999999997</v>
      </c>
      <c r="H91" s="97">
        <f t="shared" si="5"/>
        <v>4230.0720000000001</v>
      </c>
    </row>
    <row r="92" spans="1:8" x14ac:dyDescent="0.25">
      <c r="A92" s="96">
        <v>88</v>
      </c>
      <c r="B92" s="46" t="s">
        <v>50</v>
      </c>
      <c r="C92" s="14" t="s">
        <v>37</v>
      </c>
      <c r="D92" s="14">
        <v>24</v>
      </c>
      <c r="E92" s="85">
        <v>3.18</v>
      </c>
      <c r="F92" s="97">
        <f t="shared" si="3"/>
        <v>3.4662000000000006</v>
      </c>
      <c r="G92" s="97">
        <f t="shared" si="4"/>
        <v>76.320000000000007</v>
      </c>
      <c r="H92" s="97">
        <f t="shared" si="5"/>
        <v>83.188800000000015</v>
      </c>
    </row>
    <row r="93" spans="1:8" x14ac:dyDescent="0.25">
      <c r="A93" s="96">
        <v>89</v>
      </c>
      <c r="B93" s="46" t="s">
        <v>250</v>
      </c>
      <c r="C93" s="14" t="s">
        <v>32</v>
      </c>
      <c r="D93" s="14">
        <v>1300</v>
      </c>
      <c r="E93" s="85">
        <v>5.76</v>
      </c>
      <c r="F93" s="97">
        <f t="shared" si="3"/>
        <v>6.2784000000000004</v>
      </c>
      <c r="G93" s="97">
        <f t="shared" si="4"/>
        <v>7488</v>
      </c>
      <c r="H93" s="97">
        <f t="shared" si="5"/>
        <v>8161.920000000001</v>
      </c>
    </row>
    <row r="94" spans="1:8" x14ac:dyDescent="0.25">
      <c r="A94" s="96">
        <v>90</v>
      </c>
      <c r="B94" s="46" t="s">
        <v>51</v>
      </c>
      <c r="C94" s="14" t="s">
        <v>32</v>
      </c>
      <c r="D94" s="14">
        <v>200</v>
      </c>
      <c r="E94" s="85">
        <v>10.199999999999999</v>
      </c>
      <c r="F94" s="97">
        <f t="shared" si="3"/>
        <v>11.118</v>
      </c>
      <c r="G94" s="97">
        <f t="shared" si="4"/>
        <v>2039.9999999999998</v>
      </c>
      <c r="H94" s="97">
        <f t="shared" si="5"/>
        <v>2223.6</v>
      </c>
    </row>
    <row r="95" spans="1:8" x14ac:dyDescent="0.25">
      <c r="A95" s="96">
        <v>91</v>
      </c>
      <c r="B95" s="83" t="s">
        <v>61</v>
      </c>
      <c r="C95" s="6" t="s">
        <v>43</v>
      </c>
      <c r="D95" s="6">
        <v>460</v>
      </c>
      <c r="E95" s="52">
        <v>11.4</v>
      </c>
      <c r="F95" s="97">
        <f t="shared" si="3"/>
        <v>12.426000000000002</v>
      </c>
      <c r="G95" s="97">
        <f t="shared" si="4"/>
        <v>5244</v>
      </c>
      <c r="H95" s="97">
        <f t="shared" si="5"/>
        <v>5715.9600000000009</v>
      </c>
    </row>
    <row r="96" spans="1:8" x14ac:dyDescent="0.25">
      <c r="A96" s="96">
        <v>92</v>
      </c>
      <c r="B96" s="46" t="s">
        <v>367</v>
      </c>
      <c r="C96" s="6" t="s">
        <v>361</v>
      </c>
      <c r="D96" s="14">
        <v>170</v>
      </c>
      <c r="E96" s="86">
        <v>1.2</v>
      </c>
      <c r="F96" s="97">
        <f t="shared" si="3"/>
        <v>1.3080000000000001</v>
      </c>
      <c r="G96" s="97">
        <f t="shared" si="4"/>
        <v>204</v>
      </c>
      <c r="H96" s="97">
        <f t="shared" si="5"/>
        <v>222.36</v>
      </c>
    </row>
    <row r="97" spans="1:8" x14ac:dyDescent="0.25">
      <c r="A97" s="96">
        <v>93</v>
      </c>
      <c r="B97" s="83" t="s">
        <v>81</v>
      </c>
      <c r="C97" s="6" t="s">
        <v>43</v>
      </c>
      <c r="D97" s="6">
        <v>740</v>
      </c>
      <c r="E97" s="52">
        <v>4.5</v>
      </c>
      <c r="F97" s="97">
        <f t="shared" si="3"/>
        <v>4.9050000000000002</v>
      </c>
      <c r="G97" s="97">
        <f t="shared" si="4"/>
        <v>3330</v>
      </c>
      <c r="H97" s="97">
        <f t="shared" si="5"/>
        <v>3629.7000000000003</v>
      </c>
    </row>
    <row r="98" spans="1:8" x14ac:dyDescent="0.25">
      <c r="A98" s="96">
        <v>94</v>
      </c>
      <c r="B98" s="83" t="s">
        <v>187</v>
      </c>
      <c r="C98" s="6" t="s">
        <v>43</v>
      </c>
      <c r="D98" s="6">
        <v>500</v>
      </c>
      <c r="E98" s="52">
        <v>2.5</v>
      </c>
      <c r="F98" s="97">
        <f t="shared" si="3"/>
        <v>2.7250000000000001</v>
      </c>
      <c r="G98" s="97">
        <f t="shared" si="4"/>
        <v>1250</v>
      </c>
      <c r="H98" s="97">
        <f t="shared" si="5"/>
        <v>1362.5</v>
      </c>
    </row>
    <row r="99" spans="1:8" x14ac:dyDescent="0.25">
      <c r="A99" s="96">
        <v>95</v>
      </c>
      <c r="B99" s="46" t="s">
        <v>52</v>
      </c>
      <c r="C99" s="14" t="s">
        <v>32</v>
      </c>
      <c r="D99" s="14">
        <v>40</v>
      </c>
      <c r="E99" s="85">
        <v>5.64</v>
      </c>
      <c r="F99" s="97">
        <f t="shared" si="3"/>
        <v>6.1475999999999997</v>
      </c>
      <c r="G99" s="97">
        <f t="shared" si="4"/>
        <v>225.6</v>
      </c>
      <c r="H99" s="97">
        <f t="shared" si="5"/>
        <v>245.904</v>
      </c>
    </row>
    <row r="100" spans="1:8" x14ac:dyDescent="0.25">
      <c r="A100" s="96">
        <v>96</v>
      </c>
      <c r="B100" s="83" t="s">
        <v>88</v>
      </c>
      <c r="C100" s="6" t="s">
        <v>43</v>
      </c>
      <c r="D100" s="6">
        <v>1050</v>
      </c>
      <c r="E100" s="6">
        <v>23.9</v>
      </c>
      <c r="F100" s="97">
        <f t="shared" si="3"/>
        <v>26.051000000000002</v>
      </c>
      <c r="G100" s="97">
        <f t="shared" si="4"/>
        <v>25095</v>
      </c>
      <c r="H100" s="97">
        <f t="shared" si="5"/>
        <v>27353.550000000003</v>
      </c>
    </row>
    <row r="101" spans="1:8" x14ac:dyDescent="0.25">
      <c r="A101" s="96">
        <v>97</v>
      </c>
      <c r="B101" s="46" t="s">
        <v>260</v>
      </c>
      <c r="C101" s="6" t="s">
        <v>361</v>
      </c>
      <c r="D101" s="14">
        <v>300</v>
      </c>
      <c r="E101" s="86">
        <v>2.62</v>
      </c>
      <c r="F101" s="97">
        <f t="shared" si="3"/>
        <v>2.8558000000000003</v>
      </c>
      <c r="G101" s="97">
        <f t="shared" si="4"/>
        <v>786</v>
      </c>
      <c r="H101" s="97">
        <f t="shared" si="5"/>
        <v>856.74000000000012</v>
      </c>
    </row>
    <row r="102" spans="1:8" x14ac:dyDescent="0.25">
      <c r="A102" s="96">
        <v>98</v>
      </c>
      <c r="B102" s="83" t="s">
        <v>368</v>
      </c>
      <c r="C102" s="6" t="s">
        <v>43</v>
      </c>
      <c r="D102" s="6">
        <v>190</v>
      </c>
      <c r="E102" s="52">
        <v>6.5</v>
      </c>
      <c r="F102" s="97">
        <f t="shared" si="3"/>
        <v>7.0850000000000009</v>
      </c>
      <c r="G102" s="97">
        <f t="shared" si="4"/>
        <v>1235</v>
      </c>
      <c r="H102" s="97">
        <f t="shared" si="5"/>
        <v>1346.15</v>
      </c>
    </row>
    <row r="103" spans="1:8" x14ac:dyDescent="0.25">
      <c r="A103" s="96">
        <v>99</v>
      </c>
      <c r="B103" s="46" t="s">
        <v>248</v>
      </c>
      <c r="C103" s="14" t="s">
        <v>37</v>
      </c>
      <c r="D103" s="14">
        <v>9400</v>
      </c>
      <c r="E103" s="85">
        <v>0.84</v>
      </c>
      <c r="F103" s="97">
        <f t="shared" si="3"/>
        <v>0.91560000000000008</v>
      </c>
      <c r="G103" s="97">
        <f t="shared" si="4"/>
        <v>7896</v>
      </c>
      <c r="H103" s="97">
        <f t="shared" si="5"/>
        <v>8606.6400000000012</v>
      </c>
    </row>
    <row r="104" spans="1:8" x14ac:dyDescent="0.25">
      <c r="A104" s="96">
        <v>100</v>
      </c>
      <c r="B104" s="87" t="s">
        <v>151</v>
      </c>
      <c r="C104" s="6" t="s">
        <v>43</v>
      </c>
      <c r="D104" s="6">
        <v>100</v>
      </c>
      <c r="E104" s="52">
        <v>29</v>
      </c>
      <c r="F104" s="97">
        <f t="shared" si="3"/>
        <v>31.610000000000003</v>
      </c>
      <c r="G104" s="97">
        <f t="shared" si="4"/>
        <v>2900</v>
      </c>
      <c r="H104" s="97">
        <f t="shared" si="5"/>
        <v>3161.0000000000005</v>
      </c>
    </row>
    <row r="105" spans="1:8" x14ac:dyDescent="0.25">
      <c r="A105" s="96">
        <v>101</v>
      </c>
      <c r="B105" s="83" t="s">
        <v>190</v>
      </c>
      <c r="C105" s="6" t="s">
        <v>43</v>
      </c>
      <c r="D105" s="6">
        <v>1300</v>
      </c>
      <c r="E105" s="6">
        <v>21.9</v>
      </c>
      <c r="F105" s="97">
        <f t="shared" si="3"/>
        <v>23.870999999999999</v>
      </c>
      <c r="G105" s="97">
        <f t="shared" si="4"/>
        <v>28469.999999999996</v>
      </c>
      <c r="H105" s="97">
        <f t="shared" si="5"/>
        <v>31032.3</v>
      </c>
    </row>
    <row r="106" spans="1:8" x14ac:dyDescent="0.25">
      <c r="A106" s="96">
        <v>102</v>
      </c>
      <c r="B106" s="83" t="s">
        <v>89</v>
      </c>
      <c r="C106" s="6" t="s">
        <v>43</v>
      </c>
      <c r="D106" s="6">
        <v>3550</v>
      </c>
      <c r="E106" s="6">
        <v>11.9</v>
      </c>
      <c r="F106" s="97">
        <f t="shared" si="3"/>
        <v>12.971000000000002</v>
      </c>
      <c r="G106" s="97">
        <f t="shared" si="4"/>
        <v>42245</v>
      </c>
      <c r="H106" s="97">
        <f t="shared" si="5"/>
        <v>46047.05000000001</v>
      </c>
    </row>
    <row r="107" spans="1:8" x14ac:dyDescent="0.25">
      <c r="A107" s="96">
        <v>103</v>
      </c>
      <c r="B107" s="83" t="s">
        <v>369</v>
      </c>
      <c r="C107" s="6" t="s">
        <v>43</v>
      </c>
      <c r="D107" s="6">
        <v>300</v>
      </c>
      <c r="E107" s="52">
        <v>4.5</v>
      </c>
      <c r="F107" s="97">
        <f t="shared" si="3"/>
        <v>4.9050000000000002</v>
      </c>
      <c r="G107" s="97">
        <f t="shared" si="4"/>
        <v>1350</v>
      </c>
      <c r="H107" s="97">
        <f t="shared" si="5"/>
        <v>1471.5</v>
      </c>
    </row>
    <row r="108" spans="1:8" x14ac:dyDescent="0.25">
      <c r="A108" s="96">
        <v>104</v>
      </c>
      <c r="B108" s="46" t="s">
        <v>261</v>
      </c>
      <c r="C108" s="6" t="s">
        <v>361</v>
      </c>
      <c r="D108" s="14">
        <v>75</v>
      </c>
      <c r="E108" s="86">
        <v>1.05</v>
      </c>
      <c r="F108" s="97">
        <f t="shared" si="3"/>
        <v>1.1445000000000001</v>
      </c>
      <c r="G108" s="97">
        <f t="shared" si="4"/>
        <v>78.75</v>
      </c>
      <c r="H108" s="97">
        <f t="shared" si="5"/>
        <v>85.837500000000006</v>
      </c>
    </row>
    <row r="109" spans="1:8" x14ac:dyDescent="0.25">
      <c r="A109" s="96">
        <v>105</v>
      </c>
      <c r="B109" s="87" t="s">
        <v>93</v>
      </c>
      <c r="C109" s="6" t="s">
        <v>43</v>
      </c>
      <c r="D109" s="6">
        <v>675</v>
      </c>
      <c r="E109" s="52">
        <v>14.9</v>
      </c>
      <c r="F109" s="97">
        <f t="shared" si="3"/>
        <v>16.241000000000003</v>
      </c>
      <c r="G109" s="97">
        <f t="shared" si="4"/>
        <v>10057.5</v>
      </c>
      <c r="H109" s="97">
        <f t="shared" si="5"/>
        <v>10962.675000000003</v>
      </c>
    </row>
    <row r="110" spans="1:8" x14ac:dyDescent="0.25">
      <c r="A110" s="96">
        <v>106</v>
      </c>
      <c r="B110" s="46" t="s">
        <v>64</v>
      </c>
      <c r="C110" s="6" t="s">
        <v>32</v>
      </c>
      <c r="D110" s="6">
        <v>150</v>
      </c>
      <c r="E110" s="52">
        <v>30.6</v>
      </c>
      <c r="F110" s="97">
        <f t="shared" si="3"/>
        <v>33.354000000000006</v>
      </c>
      <c r="G110" s="97">
        <f t="shared" si="4"/>
        <v>4590</v>
      </c>
      <c r="H110" s="97">
        <f t="shared" si="5"/>
        <v>5003.1000000000013</v>
      </c>
    </row>
    <row r="111" spans="1:8" x14ac:dyDescent="0.25">
      <c r="A111" s="96">
        <v>107</v>
      </c>
      <c r="B111" s="83" t="s">
        <v>82</v>
      </c>
      <c r="C111" s="6" t="s">
        <v>365</v>
      </c>
      <c r="D111" s="6">
        <v>460</v>
      </c>
      <c r="E111" s="52">
        <v>2.85</v>
      </c>
      <c r="F111" s="97">
        <f t="shared" si="3"/>
        <v>3.1065000000000005</v>
      </c>
      <c r="G111" s="97">
        <f t="shared" si="4"/>
        <v>1311</v>
      </c>
      <c r="H111" s="97">
        <f t="shared" si="5"/>
        <v>1428.9900000000002</v>
      </c>
    </row>
    <row r="112" spans="1:8" x14ac:dyDescent="0.25">
      <c r="A112" s="96">
        <v>108</v>
      </c>
      <c r="B112" s="3" t="s">
        <v>152</v>
      </c>
      <c r="C112" s="6" t="s">
        <v>43</v>
      </c>
      <c r="D112" s="6">
        <v>60</v>
      </c>
      <c r="E112" s="52">
        <v>27</v>
      </c>
      <c r="F112" s="97">
        <f t="shared" si="3"/>
        <v>29.430000000000003</v>
      </c>
      <c r="G112" s="97">
        <f t="shared" si="4"/>
        <v>1620</v>
      </c>
      <c r="H112" s="97">
        <f t="shared" si="5"/>
        <v>1765.8000000000002</v>
      </c>
    </row>
    <row r="113" spans="1:8" x14ac:dyDescent="0.25">
      <c r="A113" s="96">
        <v>109</v>
      </c>
      <c r="B113" s="83" t="s">
        <v>103</v>
      </c>
      <c r="C113" s="6" t="s">
        <v>43</v>
      </c>
      <c r="D113" s="6">
        <v>3680</v>
      </c>
      <c r="E113" s="52">
        <v>4</v>
      </c>
      <c r="F113" s="97">
        <f t="shared" si="3"/>
        <v>4.3600000000000003</v>
      </c>
      <c r="G113" s="97">
        <f t="shared" si="4"/>
        <v>14720</v>
      </c>
      <c r="H113" s="97">
        <f t="shared" si="5"/>
        <v>16044.800000000001</v>
      </c>
    </row>
    <row r="114" spans="1:8" x14ac:dyDescent="0.25">
      <c r="A114" s="96">
        <v>110</v>
      </c>
      <c r="B114" s="46" t="s">
        <v>53</v>
      </c>
      <c r="C114" s="14" t="s">
        <v>43</v>
      </c>
      <c r="D114" s="14">
        <v>594</v>
      </c>
      <c r="E114" s="85">
        <v>1.56</v>
      </c>
      <c r="F114" s="97">
        <f t="shared" si="3"/>
        <v>1.7004000000000001</v>
      </c>
      <c r="G114" s="97">
        <f t="shared" si="4"/>
        <v>926.64</v>
      </c>
      <c r="H114" s="97">
        <f t="shared" si="5"/>
        <v>1010.0376000000001</v>
      </c>
    </row>
    <row r="115" spans="1:8" x14ac:dyDescent="0.25">
      <c r="A115" s="96">
        <v>111</v>
      </c>
      <c r="B115" s="83" t="s">
        <v>265</v>
      </c>
      <c r="C115" s="6" t="s">
        <v>32</v>
      </c>
      <c r="D115" s="6">
        <v>580</v>
      </c>
      <c r="E115" s="52">
        <v>37.200000000000003</v>
      </c>
      <c r="F115" s="97">
        <f t="shared" si="3"/>
        <v>40.548000000000009</v>
      </c>
      <c r="G115" s="97">
        <f t="shared" si="4"/>
        <v>21576</v>
      </c>
      <c r="H115" s="97">
        <f t="shared" si="5"/>
        <v>23517.840000000004</v>
      </c>
    </row>
    <row r="116" spans="1:8" x14ac:dyDescent="0.25">
      <c r="A116" s="96">
        <v>112</v>
      </c>
      <c r="B116" s="46" t="s">
        <v>370</v>
      </c>
      <c r="C116" s="6" t="s">
        <v>361</v>
      </c>
      <c r="D116" s="14">
        <v>30</v>
      </c>
      <c r="E116" s="86">
        <v>1.05</v>
      </c>
      <c r="F116" s="97">
        <f t="shared" si="3"/>
        <v>1.1445000000000001</v>
      </c>
      <c r="G116" s="97">
        <f t="shared" si="4"/>
        <v>31.5</v>
      </c>
      <c r="H116" s="97">
        <f t="shared" si="5"/>
        <v>34.335000000000001</v>
      </c>
    </row>
    <row r="117" spans="1:8" x14ac:dyDescent="0.25">
      <c r="A117" s="96">
        <v>113</v>
      </c>
      <c r="B117" s="83" t="s">
        <v>65</v>
      </c>
      <c r="C117" s="6" t="s">
        <v>32</v>
      </c>
      <c r="D117" s="6">
        <v>770</v>
      </c>
      <c r="E117" s="52">
        <v>6.72</v>
      </c>
      <c r="F117" s="97">
        <f t="shared" si="3"/>
        <v>7.3248000000000006</v>
      </c>
      <c r="G117" s="97">
        <f t="shared" si="4"/>
        <v>5174.3999999999996</v>
      </c>
      <c r="H117" s="97">
        <f t="shared" si="5"/>
        <v>5640.0960000000005</v>
      </c>
    </row>
    <row r="118" spans="1:8" x14ac:dyDescent="0.25">
      <c r="A118" s="96">
        <v>114</v>
      </c>
      <c r="B118" s="87" t="s">
        <v>94</v>
      </c>
      <c r="C118" s="6" t="s">
        <v>43</v>
      </c>
      <c r="D118" s="6">
        <v>340</v>
      </c>
      <c r="E118" s="52">
        <v>15.9</v>
      </c>
      <c r="F118" s="97">
        <f t="shared" si="3"/>
        <v>17.331000000000003</v>
      </c>
      <c r="G118" s="97">
        <f t="shared" si="4"/>
        <v>5406</v>
      </c>
      <c r="H118" s="97">
        <f t="shared" si="5"/>
        <v>5892.5400000000009</v>
      </c>
    </row>
    <row r="119" spans="1:8" x14ac:dyDescent="0.25">
      <c r="A119" s="96">
        <v>115</v>
      </c>
      <c r="B119" s="83" t="s">
        <v>104</v>
      </c>
      <c r="C119" s="6" t="s">
        <v>43</v>
      </c>
      <c r="D119" s="6">
        <v>1300</v>
      </c>
      <c r="E119" s="52">
        <v>9.5</v>
      </c>
      <c r="F119" s="97">
        <f t="shared" si="3"/>
        <v>10.355</v>
      </c>
      <c r="G119" s="97">
        <f t="shared" si="4"/>
        <v>12350</v>
      </c>
      <c r="H119" s="97">
        <f t="shared" si="5"/>
        <v>13461.5</v>
      </c>
    </row>
    <row r="120" spans="1:8" x14ac:dyDescent="0.25">
      <c r="A120" s="96">
        <v>116</v>
      </c>
      <c r="B120" s="87" t="s">
        <v>196</v>
      </c>
      <c r="C120" s="6" t="s">
        <v>43</v>
      </c>
      <c r="D120" s="6">
        <v>230</v>
      </c>
      <c r="E120" s="52">
        <v>27.5</v>
      </c>
      <c r="F120" s="97">
        <f t="shared" si="3"/>
        <v>29.975000000000001</v>
      </c>
      <c r="G120" s="97">
        <f t="shared" si="4"/>
        <v>6325</v>
      </c>
      <c r="H120" s="97">
        <f t="shared" si="5"/>
        <v>6894.25</v>
      </c>
    </row>
    <row r="121" spans="1:8" x14ac:dyDescent="0.25">
      <c r="A121" s="96">
        <v>117</v>
      </c>
      <c r="B121" s="83" t="s">
        <v>75</v>
      </c>
      <c r="C121" s="6" t="s">
        <v>42</v>
      </c>
      <c r="D121" s="6">
        <v>500</v>
      </c>
      <c r="E121" s="52">
        <v>6.5</v>
      </c>
      <c r="F121" s="97">
        <f t="shared" si="3"/>
        <v>7.0850000000000009</v>
      </c>
      <c r="G121" s="97">
        <f t="shared" si="4"/>
        <v>3250</v>
      </c>
      <c r="H121" s="97">
        <f t="shared" si="5"/>
        <v>3542.5000000000005</v>
      </c>
    </row>
    <row r="122" spans="1:8" x14ac:dyDescent="0.25">
      <c r="A122" s="96">
        <v>118</v>
      </c>
      <c r="B122" s="83" t="s">
        <v>54</v>
      </c>
      <c r="C122" s="14" t="s">
        <v>43</v>
      </c>
      <c r="D122" s="14">
        <v>10</v>
      </c>
      <c r="E122" s="52">
        <v>14.28</v>
      </c>
      <c r="F122" s="97">
        <f t="shared" si="3"/>
        <v>15.565200000000001</v>
      </c>
      <c r="G122" s="97">
        <f t="shared" si="4"/>
        <v>142.79999999999998</v>
      </c>
      <c r="H122" s="97">
        <f t="shared" si="5"/>
        <v>155.65200000000002</v>
      </c>
    </row>
    <row r="123" spans="1:8" x14ac:dyDescent="0.25">
      <c r="A123" s="96">
        <v>119</v>
      </c>
      <c r="B123" s="83" t="s">
        <v>270</v>
      </c>
      <c r="C123" s="6" t="s">
        <v>32</v>
      </c>
      <c r="D123" s="6">
        <v>500</v>
      </c>
      <c r="E123" s="52">
        <v>7.85</v>
      </c>
      <c r="F123" s="97">
        <f t="shared" si="3"/>
        <v>8.5564999999999998</v>
      </c>
      <c r="G123" s="97">
        <f t="shared" si="4"/>
        <v>3925</v>
      </c>
      <c r="H123" s="97">
        <f t="shared" si="5"/>
        <v>4278.25</v>
      </c>
    </row>
    <row r="124" spans="1:8" x14ac:dyDescent="0.25">
      <c r="A124" s="96">
        <v>120</v>
      </c>
      <c r="B124" s="83" t="s">
        <v>66</v>
      </c>
      <c r="C124" s="6" t="s">
        <v>31</v>
      </c>
      <c r="D124" s="6">
        <v>36</v>
      </c>
      <c r="E124" s="52">
        <v>8.16</v>
      </c>
      <c r="F124" s="97">
        <f t="shared" si="3"/>
        <v>8.894400000000001</v>
      </c>
      <c r="G124" s="97">
        <f t="shared" si="4"/>
        <v>293.76</v>
      </c>
      <c r="H124" s="97">
        <f t="shared" si="5"/>
        <v>320.19840000000005</v>
      </c>
    </row>
    <row r="125" spans="1:8" x14ac:dyDescent="0.25">
      <c r="A125" s="96">
        <v>121</v>
      </c>
      <c r="B125" s="83" t="s">
        <v>67</v>
      </c>
      <c r="C125" s="6" t="s">
        <v>31</v>
      </c>
      <c r="D125" s="6">
        <v>200</v>
      </c>
      <c r="E125" s="52">
        <v>7.32</v>
      </c>
      <c r="F125" s="97">
        <f t="shared" si="3"/>
        <v>7.9788000000000006</v>
      </c>
      <c r="G125" s="97">
        <f t="shared" si="4"/>
        <v>1464</v>
      </c>
      <c r="H125" s="97">
        <f t="shared" si="5"/>
        <v>1595.7600000000002</v>
      </c>
    </row>
    <row r="126" spans="1:8" x14ac:dyDescent="0.25">
      <c r="A126" s="96">
        <v>122</v>
      </c>
      <c r="B126" s="87" t="s">
        <v>95</v>
      </c>
      <c r="C126" s="6" t="s">
        <v>43</v>
      </c>
      <c r="D126" s="6">
        <v>995</v>
      </c>
      <c r="E126" s="52">
        <v>16.5</v>
      </c>
      <c r="F126" s="97">
        <f t="shared" si="3"/>
        <v>17.985000000000003</v>
      </c>
      <c r="G126" s="97">
        <f t="shared" si="4"/>
        <v>16417.5</v>
      </c>
      <c r="H126" s="97">
        <f t="shared" si="5"/>
        <v>17895.075000000004</v>
      </c>
    </row>
    <row r="127" spans="1:8" x14ac:dyDescent="0.25">
      <c r="A127" s="96">
        <v>123</v>
      </c>
      <c r="B127" s="87" t="s">
        <v>149</v>
      </c>
      <c r="C127" s="6" t="s">
        <v>43</v>
      </c>
      <c r="D127" s="6">
        <v>185</v>
      </c>
      <c r="E127" s="52">
        <v>25.9</v>
      </c>
      <c r="F127" s="97">
        <f t="shared" si="3"/>
        <v>28.231000000000002</v>
      </c>
      <c r="G127" s="97">
        <f t="shared" si="4"/>
        <v>4791.5</v>
      </c>
      <c r="H127" s="97">
        <f t="shared" si="5"/>
        <v>5222.7350000000006</v>
      </c>
    </row>
    <row r="128" spans="1:8" x14ac:dyDescent="0.25">
      <c r="A128" s="96">
        <v>124</v>
      </c>
      <c r="B128" s="46" t="s">
        <v>262</v>
      </c>
      <c r="C128" s="6" t="s">
        <v>361</v>
      </c>
      <c r="D128" s="14">
        <v>110</v>
      </c>
      <c r="E128" s="86">
        <v>1.05</v>
      </c>
      <c r="F128" s="97">
        <f t="shared" si="3"/>
        <v>1.1445000000000001</v>
      </c>
      <c r="G128" s="97">
        <f t="shared" si="4"/>
        <v>115.5</v>
      </c>
      <c r="H128" s="97">
        <f t="shared" si="5"/>
        <v>125.89500000000001</v>
      </c>
    </row>
    <row r="129" spans="1:8" x14ac:dyDescent="0.25">
      <c r="A129" s="96">
        <v>125</v>
      </c>
      <c r="B129" s="83" t="s">
        <v>83</v>
      </c>
      <c r="C129" s="6" t="s">
        <v>43</v>
      </c>
      <c r="D129" s="6">
        <v>870</v>
      </c>
      <c r="E129" s="52">
        <v>4.2</v>
      </c>
      <c r="F129" s="97">
        <f t="shared" si="3"/>
        <v>4.5780000000000003</v>
      </c>
      <c r="G129" s="97">
        <f t="shared" si="4"/>
        <v>3654</v>
      </c>
      <c r="H129" s="97">
        <f t="shared" si="5"/>
        <v>3982.86</v>
      </c>
    </row>
    <row r="130" spans="1:8" x14ac:dyDescent="0.25">
      <c r="A130" s="96">
        <v>126</v>
      </c>
      <c r="B130" s="46" t="s">
        <v>55</v>
      </c>
      <c r="C130" s="14" t="s">
        <v>31</v>
      </c>
      <c r="D130" s="14">
        <v>1750</v>
      </c>
      <c r="E130" s="85">
        <v>5.64</v>
      </c>
      <c r="F130" s="97">
        <f t="shared" si="3"/>
        <v>6.1475999999999997</v>
      </c>
      <c r="G130" s="97">
        <f t="shared" si="4"/>
        <v>9870</v>
      </c>
      <c r="H130" s="97">
        <f t="shared" si="5"/>
        <v>10758.3</v>
      </c>
    </row>
    <row r="131" spans="1:8" x14ac:dyDescent="0.25">
      <c r="A131" s="96">
        <v>127</v>
      </c>
      <c r="B131" s="83" t="s">
        <v>105</v>
      </c>
      <c r="C131" s="6" t="s">
        <v>43</v>
      </c>
      <c r="D131" s="6">
        <v>320</v>
      </c>
      <c r="E131" s="52">
        <v>32</v>
      </c>
      <c r="F131" s="97">
        <f t="shared" si="3"/>
        <v>34.880000000000003</v>
      </c>
      <c r="G131" s="97">
        <f t="shared" si="4"/>
        <v>10240</v>
      </c>
      <c r="H131" s="97">
        <f t="shared" si="5"/>
        <v>11161.6</v>
      </c>
    </row>
    <row r="132" spans="1:8" x14ac:dyDescent="0.25">
      <c r="A132" s="96">
        <v>128</v>
      </c>
      <c r="B132" s="83" t="s">
        <v>84</v>
      </c>
      <c r="C132" s="6" t="s">
        <v>43</v>
      </c>
      <c r="D132" s="6">
        <v>110</v>
      </c>
      <c r="E132" s="52">
        <v>11.5</v>
      </c>
      <c r="F132" s="97">
        <f t="shared" si="3"/>
        <v>12.535</v>
      </c>
      <c r="G132" s="97">
        <f t="shared" si="4"/>
        <v>1265</v>
      </c>
      <c r="H132" s="97">
        <f t="shared" si="5"/>
        <v>1378.85</v>
      </c>
    </row>
    <row r="133" spans="1:8" x14ac:dyDescent="0.25">
      <c r="A133" s="96">
        <v>129</v>
      </c>
      <c r="B133" s="83" t="s">
        <v>85</v>
      </c>
      <c r="C133" s="6" t="s">
        <v>43</v>
      </c>
      <c r="D133" s="6">
        <v>2270</v>
      </c>
      <c r="E133" s="52">
        <v>2.35</v>
      </c>
      <c r="F133" s="97">
        <f t="shared" ref="F133:F138" si="6">E133*1.09</f>
        <v>2.5615000000000001</v>
      </c>
      <c r="G133" s="97">
        <f t="shared" ref="G133:G138" si="7">D133*E133</f>
        <v>5334.5</v>
      </c>
      <c r="H133" s="97">
        <f t="shared" ref="H133:H138" si="8">D133*F133</f>
        <v>5814.6050000000005</v>
      </c>
    </row>
    <row r="134" spans="1:8" x14ac:dyDescent="0.25">
      <c r="A134" s="96">
        <v>130</v>
      </c>
      <c r="B134" s="83" t="s">
        <v>68</v>
      </c>
      <c r="C134" s="6" t="s">
        <v>32</v>
      </c>
      <c r="D134" s="6">
        <v>600</v>
      </c>
      <c r="E134" s="52">
        <v>4.8</v>
      </c>
      <c r="F134" s="97">
        <f t="shared" si="6"/>
        <v>5.2320000000000002</v>
      </c>
      <c r="G134" s="97">
        <f t="shared" si="7"/>
        <v>2880</v>
      </c>
      <c r="H134" s="97">
        <f t="shared" si="8"/>
        <v>3139.2000000000003</v>
      </c>
    </row>
    <row r="135" spans="1:8" x14ac:dyDescent="0.25">
      <c r="A135" s="96">
        <v>131</v>
      </c>
      <c r="B135" s="83" t="s">
        <v>76</v>
      </c>
      <c r="C135" s="6" t="s">
        <v>32</v>
      </c>
      <c r="D135" s="6">
        <v>615</v>
      </c>
      <c r="E135" s="52">
        <v>8.25</v>
      </c>
      <c r="F135" s="97">
        <f t="shared" si="6"/>
        <v>8.9925000000000015</v>
      </c>
      <c r="G135" s="97">
        <f t="shared" si="7"/>
        <v>5073.75</v>
      </c>
      <c r="H135" s="97">
        <f t="shared" si="8"/>
        <v>5530.3875000000007</v>
      </c>
    </row>
    <row r="136" spans="1:8" x14ac:dyDescent="0.25">
      <c r="A136" s="96">
        <v>132</v>
      </c>
      <c r="B136" s="83" t="s">
        <v>371</v>
      </c>
      <c r="C136" s="6" t="s">
        <v>32</v>
      </c>
      <c r="D136" s="6">
        <v>960</v>
      </c>
      <c r="E136" s="52">
        <v>10.8</v>
      </c>
      <c r="F136" s="97">
        <f t="shared" si="6"/>
        <v>11.772000000000002</v>
      </c>
      <c r="G136" s="97">
        <f t="shared" si="7"/>
        <v>10368</v>
      </c>
      <c r="H136" s="97">
        <f t="shared" si="8"/>
        <v>11301.120000000003</v>
      </c>
    </row>
    <row r="137" spans="1:8" x14ac:dyDescent="0.25">
      <c r="A137" s="96">
        <v>133</v>
      </c>
      <c r="B137" s="46" t="s">
        <v>56</v>
      </c>
      <c r="C137" s="14" t="s">
        <v>43</v>
      </c>
      <c r="D137" s="14">
        <v>1880</v>
      </c>
      <c r="E137" s="85">
        <v>5.16</v>
      </c>
      <c r="F137" s="97">
        <f t="shared" si="6"/>
        <v>5.6244000000000005</v>
      </c>
      <c r="G137" s="97">
        <f t="shared" si="7"/>
        <v>9700.8000000000011</v>
      </c>
      <c r="H137" s="97">
        <f t="shared" si="8"/>
        <v>10573.872000000001</v>
      </c>
    </row>
    <row r="138" spans="1:8" x14ac:dyDescent="0.25">
      <c r="A138" s="96">
        <v>134</v>
      </c>
      <c r="B138" s="94" t="s">
        <v>263</v>
      </c>
      <c r="C138" s="6" t="s">
        <v>37</v>
      </c>
      <c r="D138" s="14">
        <v>20</v>
      </c>
      <c r="E138" s="86">
        <v>3.35</v>
      </c>
      <c r="F138" s="97">
        <f t="shared" si="6"/>
        <v>3.6515000000000004</v>
      </c>
      <c r="G138" s="97">
        <f t="shared" si="7"/>
        <v>67</v>
      </c>
      <c r="H138" s="97">
        <f t="shared" si="8"/>
        <v>73.03</v>
      </c>
    </row>
    <row r="139" spans="1:8" x14ac:dyDescent="0.25">
      <c r="A139" s="100"/>
      <c r="B139" s="100" t="s">
        <v>29</v>
      </c>
      <c r="C139" s="100"/>
      <c r="D139" s="100"/>
      <c r="E139" s="100"/>
      <c r="F139" s="100"/>
      <c r="G139" s="101">
        <f>SUM(G5:G138)</f>
        <v>1176663.43</v>
      </c>
      <c r="H139" s="101">
        <f>SUM(H5:H137)</f>
        <v>1282490.1087000009</v>
      </c>
    </row>
  </sheetData>
  <pageMargins left="0.7" right="0.7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8652-657B-4593-B710-290EA113096C}">
  <sheetPr>
    <pageSetUpPr fitToPage="1"/>
  </sheetPr>
  <dimension ref="A1:H212"/>
  <sheetViews>
    <sheetView topLeftCell="A166" zoomScale="98" zoomScaleNormal="98" workbookViewId="0">
      <selection activeCell="A2" sqref="A2"/>
    </sheetView>
  </sheetViews>
  <sheetFormatPr defaultRowHeight="15" x14ac:dyDescent="0.25"/>
  <cols>
    <col min="1" max="1" width="4.28515625" customWidth="1"/>
    <col min="2" max="2" width="36.28515625" style="47" customWidth="1"/>
    <col min="3" max="3" width="13.140625" style="47" customWidth="1"/>
    <col min="5" max="5" width="9.28515625" style="50" customWidth="1"/>
    <col min="6" max="6" width="10.5703125" style="50" customWidth="1"/>
    <col min="7" max="7" width="11.5703125" style="50" customWidth="1"/>
    <col min="8" max="8" width="10.5703125" style="50" bestFit="1" customWidth="1"/>
  </cols>
  <sheetData>
    <row r="1" spans="1:8" ht="18.75" x14ac:dyDescent="0.3">
      <c r="A1" s="115" t="s">
        <v>476</v>
      </c>
      <c r="B1" s="115"/>
      <c r="C1" s="115"/>
      <c r="D1" s="115"/>
      <c r="E1" s="115"/>
      <c r="F1" s="115"/>
      <c r="G1" s="115"/>
    </row>
    <row r="2" spans="1:8" x14ac:dyDescent="0.25">
      <c r="A2" s="51"/>
      <c r="B2" s="49"/>
      <c r="C2" s="49"/>
      <c r="D2" s="5"/>
      <c r="E2" s="15"/>
      <c r="F2" s="15"/>
      <c r="G2" s="15"/>
    </row>
    <row r="3" spans="1:8" ht="60" x14ac:dyDescent="0.25">
      <c r="A3" s="6" t="s">
        <v>202</v>
      </c>
      <c r="B3" s="6" t="s">
        <v>203</v>
      </c>
      <c r="C3" s="6" t="s">
        <v>28</v>
      </c>
      <c r="D3" s="6" t="s">
        <v>30</v>
      </c>
      <c r="E3" s="52" t="s">
        <v>204</v>
      </c>
      <c r="F3" s="52" t="s">
        <v>205</v>
      </c>
      <c r="G3" s="52" t="s">
        <v>206</v>
      </c>
      <c r="H3" s="53" t="s">
        <v>207</v>
      </c>
    </row>
    <row r="4" spans="1:8" x14ac:dyDescent="0.25">
      <c r="A4" s="103">
        <v>1</v>
      </c>
      <c r="B4" s="109" t="s">
        <v>154</v>
      </c>
      <c r="C4" s="104" t="s">
        <v>108</v>
      </c>
      <c r="D4" s="103">
        <v>1100</v>
      </c>
      <c r="E4" s="105">
        <v>0.30275229357798167</v>
      </c>
      <c r="F4" s="105">
        <v>0.33</v>
      </c>
      <c r="G4" s="110">
        <v>333.02752293577981</v>
      </c>
      <c r="H4" s="110">
        <v>363</v>
      </c>
    </row>
    <row r="5" spans="1:8" x14ac:dyDescent="0.25">
      <c r="A5" s="103">
        <v>2</v>
      </c>
      <c r="B5" s="109" t="s">
        <v>145</v>
      </c>
      <c r="C5" s="104" t="s">
        <v>162</v>
      </c>
      <c r="D5" s="103">
        <v>2500</v>
      </c>
      <c r="E5" s="105">
        <v>0.51376146788990829</v>
      </c>
      <c r="F5" s="105">
        <v>0.56000000000000005</v>
      </c>
      <c r="G5" s="110">
        <v>1284.4036697247707</v>
      </c>
      <c r="H5" s="110">
        <v>1400.0000000000002</v>
      </c>
    </row>
    <row r="6" spans="1:8" ht="30" x14ac:dyDescent="0.25">
      <c r="A6" s="103">
        <v>3</v>
      </c>
      <c r="B6" s="109" t="s">
        <v>373</v>
      </c>
      <c r="C6" s="104" t="s">
        <v>210</v>
      </c>
      <c r="D6" s="103">
        <v>50</v>
      </c>
      <c r="E6" s="105">
        <v>3.8899082568807337</v>
      </c>
      <c r="F6" s="105">
        <v>4.24</v>
      </c>
      <c r="G6" s="110">
        <v>194.49541284403668</v>
      </c>
      <c r="H6" s="110">
        <v>212</v>
      </c>
    </row>
    <row r="7" spans="1:8" x14ac:dyDescent="0.25">
      <c r="A7" s="103">
        <v>4</v>
      </c>
      <c r="B7" s="109" t="s">
        <v>277</v>
      </c>
      <c r="C7" s="104" t="s">
        <v>108</v>
      </c>
      <c r="D7" s="103">
        <v>160</v>
      </c>
      <c r="E7" s="105">
        <v>1.7064220183486238</v>
      </c>
      <c r="F7" s="105">
        <v>1.86</v>
      </c>
      <c r="G7" s="110">
        <v>273.02752293577981</v>
      </c>
      <c r="H7" s="110">
        <v>297.60000000000002</v>
      </c>
    </row>
    <row r="8" spans="1:8" x14ac:dyDescent="0.25">
      <c r="A8" s="103">
        <v>5</v>
      </c>
      <c r="B8" s="109" t="s">
        <v>374</v>
      </c>
      <c r="C8" s="104" t="s">
        <v>209</v>
      </c>
      <c r="D8" s="103">
        <v>8</v>
      </c>
      <c r="E8" s="105">
        <v>5.6788990825688073</v>
      </c>
      <c r="F8" s="105">
        <v>6.19</v>
      </c>
      <c r="G8" s="110">
        <v>45.431192660550458</v>
      </c>
      <c r="H8" s="110">
        <v>49.52</v>
      </c>
    </row>
    <row r="9" spans="1:8" ht="30" x14ac:dyDescent="0.25">
      <c r="A9" s="103">
        <v>6</v>
      </c>
      <c r="B9" s="109" t="s">
        <v>278</v>
      </c>
      <c r="C9" s="104" t="s">
        <v>163</v>
      </c>
      <c r="D9" s="103">
        <v>500</v>
      </c>
      <c r="E9" s="105">
        <v>1.4587155963302751</v>
      </c>
      <c r="F9" s="105">
        <v>1.59</v>
      </c>
      <c r="G9" s="110">
        <v>729.35779816513752</v>
      </c>
      <c r="H9" s="110">
        <v>795</v>
      </c>
    </row>
    <row r="10" spans="1:8" x14ac:dyDescent="0.25">
      <c r="A10" s="103">
        <v>7</v>
      </c>
      <c r="B10" s="109" t="s">
        <v>279</v>
      </c>
      <c r="C10" s="104" t="s">
        <v>108</v>
      </c>
      <c r="D10" s="103">
        <v>14000</v>
      </c>
      <c r="E10" s="105">
        <v>7.3394495412844027E-2</v>
      </c>
      <c r="F10" s="105">
        <v>0.08</v>
      </c>
      <c r="G10" s="110">
        <v>1027.5229357798164</v>
      </c>
      <c r="H10" s="110">
        <v>1120</v>
      </c>
    </row>
    <row r="11" spans="1:8" ht="30" x14ac:dyDescent="0.25">
      <c r="A11" s="103">
        <v>8</v>
      </c>
      <c r="B11" s="109" t="s">
        <v>280</v>
      </c>
      <c r="C11" s="104" t="s">
        <v>120</v>
      </c>
      <c r="D11" s="103">
        <v>1700</v>
      </c>
      <c r="E11" s="105">
        <v>0.48623853211009171</v>
      </c>
      <c r="F11" s="105">
        <v>0.53</v>
      </c>
      <c r="G11" s="110">
        <v>826.60550458715591</v>
      </c>
      <c r="H11" s="110">
        <v>901</v>
      </c>
    </row>
    <row r="12" spans="1:8" ht="30" x14ac:dyDescent="0.25">
      <c r="A12" s="103">
        <v>9</v>
      </c>
      <c r="B12" s="109" t="s">
        <v>281</v>
      </c>
      <c r="C12" s="104" t="s">
        <v>120</v>
      </c>
      <c r="D12" s="103">
        <v>7500</v>
      </c>
      <c r="E12" s="105">
        <v>1.7614678899082568</v>
      </c>
      <c r="F12" s="105">
        <v>1.92</v>
      </c>
      <c r="G12" s="110">
        <v>13211.009174311926</v>
      </c>
      <c r="H12" s="110">
        <v>14400</v>
      </c>
    </row>
    <row r="13" spans="1:8" ht="30" x14ac:dyDescent="0.25">
      <c r="A13" s="103">
        <v>10</v>
      </c>
      <c r="B13" s="109" t="s">
        <v>282</v>
      </c>
      <c r="C13" s="104" t="s">
        <v>106</v>
      </c>
      <c r="D13" s="103">
        <v>100</v>
      </c>
      <c r="E13" s="105">
        <v>0.98165137614678899</v>
      </c>
      <c r="F13" s="105">
        <v>1.07</v>
      </c>
      <c r="G13" s="110">
        <v>98.165137614678898</v>
      </c>
      <c r="H13" s="110">
        <v>107</v>
      </c>
    </row>
    <row r="14" spans="1:8" ht="45" x14ac:dyDescent="0.25">
      <c r="A14" s="103">
        <v>11</v>
      </c>
      <c r="B14" s="109" t="s">
        <v>283</v>
      </c>
      <c r="C14" s="104" t="s">
        <v>127</v>
      </c>
      <c r="D14" s="103">
        <v>18500</v>
      </c>
      <c r="E14" s="105">
        <v>1.5596330275229355</v>
      </c>
      <c r="F14" s="105">
        <v>1.7</v>
      </c>
      <c r="G14" s="110">
        <v>28853.211009174309</v>
      </c>
      <c r="H14" s="110">
        <v>31450</v>
      </c>
    </row>
    <row r="15" spans="1:8" ht="30" x14ac:dyDescent="0.25">
      <c r="A15" s="103">
        <v>12</v>
      </c>
      <c r="B15" s="109" t="s">
        <v>284</v>
      </c>
      <c r="C15" s="104" t="s">
        <v>211</v>
      </c>
      <c r="D15" s="103">
        <v>21500</v>
      </c>
      <c r="E15" s="105">
        <v>0.33944954128440363</v>
      </c>
      <c r="F15" s="105">
        <v>0.37</v>
      </c>
      <c r="G15" s="110">
        <v>7298.1651376146783</v>
      </c>
      <c r="H15" s="110">
        <v>7955</v>
      </c>
    </row>
    <row r="16" spans="1:8" x14ac:dyDescent="0.25">
      <c r="A16" s="103">
        <v>13</v>
      </c>
      <c r="B16" s="109" t="s">
        <v>285</v>
      </c>
      <c r="C16" s="104" t="s">
        <v>286</v>
      </c>
      <c r="D16" s="103">
        <v>400</v>
      </c>
      <c r="E16" s="105">
        <v>0.67889908256880727</v>
      </c>
      <c r="F16" s="105">
        <v>0.74</v>
      </c>
      <c r="G16" s="110">
        <v>271.55963302752292</v>
      </c>
      <c r="H16" s="110">
        <v>296</v>
      </c>
    </row>
    <row r="17" spans="1:8" x14ac:dyDescent="0.25">
      <c r="A17" s="103">
        <v>14</v>
      </c>
      <c r="B17" s="109" t="s">
        <v>287</v>
      </c>
      <c r="C17" s="104" t="s">
        <v>108</v>
      </c>
      <c r="D17" s="103">
        <v>200</v>
      </c>
      <c r="E17" s="105">
        <v>0.11009174311926605</v>
      </c>
      <c r="F17" s="105">
        <v>0.12</v>
      </c>
      <c r="G17" s="110">
        <v>22.01834862385321</v>
      </c>
      <c r="H17" s="110">
        <v>24</v>
      </c>
    </row>
    <row r="18" spans="1:8" ht="30" x14ac:dyDescent="0.25">
      <c r="A18" s="103">
        <v>15</v>
      </c>
      <c r="B18" s="109" t="s">
        <v>146</v>
      </c>
      <c r="C18" s="104" t="s">
        <v>147</v>
      </c>
      <c r="D18" s="103">
        <v>1200</v>
      </c>
      <c r="E18" s="105">
        <v>1.0458715596330272</v>
      </c>
      <c r="F18" s="105">
        <v>1.1399999999999999</v>
      </c>
      <c r="G18" s="110">
        <v>1255.0458715596326</v>
      </c>
      <c r="H18" s="110">
        <v>1367.9999999999998</v>
      </c>
    </row>
    <row r="19" spans="1:8" x14ac:dyDescent="0.25">
      <c r="A19" s="103">
        <v>16</v>
      </c>
      <c r="B19" s="109" t="s">
        <v>375</v>
      </c>
      <c r="C19" s="104" t="s">
        <v>210</v>
      </c>
      <c r="D19" s="103">
        <v>20</v>
      </c>
      <c r="E19" s="105">
        <v>48.605504587155956</v>
      </c>
      <c r="F19" s="105">
        <v>52.98</v>
      </c>
      <c r="G19" s="110">
        <v>972.11009174311914</v>
      </c>
      <c r="H19" s="110">
        <v>1059.5999999999999</v>
      </c>
    </row>
    <row r="20" spans="1:8" x14ac:dyDescent="0.25">
      <c r="A20" s="103">
        <v>17</v>
      </c>
      <c r="B20" s="109" t="s">
        <v>376</v>
      </c>
      <c r="C20" s="104" t="s">
        <v>212</v>
      </c>
      <c r="D20" s="103">
        <v>30</v>
      </c>
      <c r="E20" s="105">
        <v>34.935779816513758</v>
      </c>
      <c r="F20" s="105">
        <v>38.08</v>
      </c>
      <c r="G20" s="110">
        <v>1048.0733944954127</v>
      </c>
      <c r="H20" s="110">
        <v>1142.3999999999999</v>
      </c>
    </row>
    <row r="21" spans="1:8" ht="30" x14ac:dyDescent="0.25">
      <c r="A21" s="103">
        <v>18</v>
      </c>
      <c r="B21" s="109" t="s">
        <v>377</v>
      </c>
      <c r="C21" s="104" t="s">
        <v>210</v>
      </c>
      <c r="D21" s="103">
        <v>10</v>
      </c>
      <c r="E21" s="105">
        <v>3.8990825688073389</v>
      </c>
      <c r="F21" s="105">
        <v>4.25</v>
      </c>
      <c r="G21" s="110">
        <v>38.990825688073386</v>
      </c>
      <c r="H21" s="110">
        <v>42.5</v>
      </c>
    </row>
    <row r="22" spans="1:8" x14ac:dyDescent="0.25">
      <c r="A22" s="103">
        <v>19</v>
      </c>
      <c r="B22" s="109" t="s">
        <v>245</v>
      </c>
      <c r="C22" s="104" t="s">
        <v>108</v>
      </c>
      <c r="D22" s="103">
        <v>13500</v>
      </c>
      <c r="E22" s="105">
        <v>1.7431192660550456</v>
      </c>
      <c r="F22" s="105">
        <v>1.9</v>
      </c>
      <c r="G22" s="110">
        <v>23532.110091743118</v>
      </c>
      <c r="H22" s="110">
        <v>25650</v>
      </c>
    </row>
    <row r="23" spans="1:8" x14ac:dyDescent="0.25">
      <c r="A23" s="103">
        <v>20</v>
      </c>
      <c r="B23" s="109" t="s">
        <v>288</v>
      </c>
      <c r="C23" s="104" t="s">
        <v>108</v>
      </c>
      <c r="D23" s="103">
        <v>3800</v>
      </c>
      <c r="E23" s="105">
        <v>0.13761467889908255</v>
      </c>
      <c r="F23" s="105">
        <v>0.15</v>
      </c>
      <c r="G23" s="110">
        <v>522.93577981651367</v>
      </c>
      <c r="H23" s="110">
        <v>570</v>
      </c>
    </row>
    <row r="24" spans="1:8" ht="30" x14ac:dyDescent="0.25">
      <c r="A24" s="103">
        <v>21</v>
      </c>
      <c r="B24" s="109" t="s">
        <v>289</v>
      </c>
      <c r="C24" s="104" t="s">
        <v>120</v>
      </c>
      <c r="D24" s="103">
        <v>700</v>
      </c>
      <c r="E24" s="105">
        <v>0.8165137614678899</v>
      </c>
      <c r="F24" s="105">
        <v>0.89</v>
      </c>
      <c r="G24" s="110">
        <v>571.55963302752298</v>
      </c>
      <c r="H24" s="110">
        <v>623</v>
      </c>
    </row>
    <row r="25" spans="1:8" x14ac:dyDescent="0.25">
      <c r="A25" s="103">
        <v>22</v>
      </c>
      <c r="B25" s="109" t="s">
        <v>155</v>
      </c>
      <c r="C25" s="104" t="s">
        <v>162</v>
      </c>
      <c r="D25" s="103">
        <v>100</v>
      </c>
      <c r="E25" s="105">
        <v>0.4587155963302752</v>
      </c>
      <c r="F25" s="105">
        <v>0.5</v>
      </c>
      <c r="G25" s="110">
        <v>45.871559633027523</v>
      </c>
      <c r="H25" s="110">
        <v>50</v>
      </c>
    </row>
    <row r="26" spans="1:8" ht="30" x14ac:dyDescent="0.25">
      <c r="A26" s="103">
        <v>23</v>
      </c>
      <c r="B26" s="109" t="s">
        <v>378</v>
      </c>
      <c r="C26" s="104" t="s">
        <v>224</v>
      </c>
      <c r="D26" s="103">
        <v>16</v>
      </c>
      <c r="E26" s="105">
        <v>559.99999999999989</v>
      </c>
      <c r="F26" s="105">
        <v>610.4</v>
      </c>
      <c r="G26" s="110">
        <v>8959.9999999999982</v>
      </c>
      <c r="H26" s="110">
        <v>9766.4</v>
      </c>
    </row>
    <row r="27" spans="1:8" ht="30" x14ac:dyDescent="0.25">
      <c r="A27" s="103">
        <v>24</v>
      </c>
      <c r="B27" s="109" t="s">
        <v>129</v>
      </c>
      <c r="C27" s="104" t="s">
        <v>128</v>
      </c>
      <c r="D27" s="103">
        <v>12000</v>
      </c>
      <c r="E27" s="105">
        <v>0.90825688073394484</v>
      </c>
      <c r="F27" s="105">
        <v>0.99</v>
      </c>
      <c r="G27" s="110">
        <v>10899.082568807338</v>
      </c>
      <c r="H27" s="110">
        <v>11880</v>
      </c>
    </row>
    <row r="28" spans="1:8" x14ac:dyDescent="0.25">
      <c r="A28" s="103">
        <v>25</v>
      </c>
      <c r="B28" s="109" t="s">
        <v>115</v>
      </c>
      <c r="C28" s="104" t="s">
        <v>109</v>
      </c>
      <c r="D28" s="103">
        <v>20000</v>
      </c>
      <c r="E28" s="105">
        <v>0.2844036697247706</v>
      </c>
      <c r="F28" s="105">
        <v>0.31</v>
      </c>
      <c r="G28" s="110">
        <v>5688.0733944954118</v>
      </c>
      <c r="H28" s="110">
        <v>6200</v>
      </c>
    </row>
    <row r="29" spans="1:8" ht="30" x14ac:dyDescent="0.25">
      <c r="A29" s="103">
        <v>26</v>
      </c>
      <c r="B29" s="109" t="s">
        <v>156</v>
      </c>
      <c r="C29" s="104" t="s">
        <v>120</v>
      </c>
      <c r="D29" s="103">
        <v>100</v>
      </c>
      <c r="E29" s="105">
        <v>3.3027522935779814</v>
      </c>
      <c r="F29" s="105">
        <v>3.6</v>
      </c>
      <c r="G29" s="110">
        <v>330.27522935779814</v>
      </c>
      <c r="H29" s="110">
        <v>360</v>
      </c>
    </row>
    <row r="30" spans="1:8" ht="30" x14ac:dyDescent="0.25">
      <c r="A30" s="103">
        <v>27</v>
      </c>
      <c r="B30" s="109" t="s">
        <v>157</v>
      </c>
      <c r="C30" s="104" t="s">
        <v>164</v>
      </c>
      <c r="D30" s="103">
        <v>1200</v>
      </c>
      <c r="E30" s="105">
        <v>0.70642201834862384</v>
      </c>
      <c r="F30" s="105">
        <v>0.77</v>
      </c>
      <c r="G30" s="110">
        <v>847.70642201834858</v>
      </c>
      <c r="H30" s="110">
        <v>924</v>
      </c>
    </row>
    <row r="31" spans="1:8" x14ac:dyDescent="0.25">
      <c r="A31" s="103">
        <v>28</v>
      </c>
      <c r="B31" s="109" t="s">
        <v>158</v>
      </c>
      <c r="C31" s="104" t="s">
        <v>108</v>
      </c>
      <c r="D31" s="103">
        <v>2000</v>
      </c>
      <c r="E31" s="105">
        <v>0.13761467889908255</v>
      </c>
      <c r="F31" s="105">
        <v>0.15</v>
      </c>
      <c r="G31" s="110">
        <v>275.2293577981651</v>
      </c>
      <c r="H31" s="110">
        <v>300</v>
      </c>
    </row>
    <row r="32" spans="1:8" x14ac:dyDescent="0.25">
      <c r="A32" s="103">
        <v>29</v>
      </c>
      <c r="B32" s="109" t="s">
        <v>130</v>
      </c>
      <c r="C32" s="104" t="s">
        <v>108</v>
      </c>
      <c r="D32" s="103">
        <v>1900</v>
      </c>
      <c r="E32" s="105">
        <v>0.20183486238532108</v>
      </c>
      <c r="F32" s="105">
        <v>0.22</v>
      </c>
      <c r="G32" s="110">
        <v>383.48623853211006</v>
      </c>
      <c r="H32" s="110">
        <v>418</v>
      </c>
    </row>
    <row r="33" spans="1:8" x14ac:dyDescent="0.25">
      <c r="A33" s="103">
        <v>30</v>
      </c>
      <c r="B33" s="109" t="s">
        <v>116</v>
      </c>
      <c r="C33" s="104" t="s">
        <v>108</v>
      </c>
      <c r="D33" s="103">
        <v>1100</v>
      </c>
      <c r="E33" s="105">
        <v>0.32110091743119262</v>
      </c>
      <c r="F33" s="105">
        <v>0.35</v>
      </c>
      <c r="G33" s="110">
        <v>353.21100917431187</v>
      </c>
      <c r="H33" s="110">
        <v>385</v>
      </c>
    </row>
    <row r="34" spans="1:8" x14ac:dyDescent="0.25">
      <c r="A34" s="103">
        <v>31</v>
      </c>
      <c r="B34" s="109" t="s">
        <v>213</v>
      </c>
      <c r="C34" s="104" t="s">
        <v>108</v>
      </c>
      <c r="D34" s="103">
        <v>500</v>
      </c>
      <c r="E34" s="105">
        <v>0.10091743119266054</v>
      </c>
      <c r="F34" s="105">
        <v>0.11</v>
      </c>
      <c r="G34" s="110">
        <v>50.458715596330272</v>
      </c>
      <c r="H34" s="110">
        <v>55</v>
      </c>
    </row>
    <row r="35" spans="1:8" x14ac:dyDescent="0.25">
      <c r="A35" s="103">
        <v>32</v>
      </c>
      <c r="B35" s="109" t="s">
        <v>131</v>
      </c>
      <c r="C35" s="104" t="s">
        <v>108</v>
      </c>
      <c r="D35" s="103">
        <v>54000</v>
      </c>
      <c r="E35" s="105">
        <v>0.42201834862385318</v>
      </c>
      <c r="F35" s="105">
        <v>0.46</v>
      </c>
      <c r="G35" s="110">
        <v>22788.99082568807</v>
      </c>
      <c r="H35" s="110">
        <v>24840</v>
      </c>
    </row>
    <row r="36" spans="1:8" ht="30" x14ac:dyDescent="0.25">
      <c r="A36" s="103">
        <v>33</v>
      </c>
      <c r="B36" s="109" t="s">
        <v>379</v>
      </c>
      <c r="C36" s="104" t="s">
        <v>118</v>
      </c>
      <c r="D36" s="103">
        <v>2600</v>
      </c>
      <c r="E36" s="105">
        <v>0.55045871559633019</v>
      </c>
      <c r="F36" s="105">
        <v>0.6</v>
      </c>
      <c r="G36" s="110">
        <v>1431.1926605504584</v>
      </c>
      <c r="H36" s="110">
        <v>1560</v>
      </c>
    </row>
    <row r="37" spans="1:8" ht="30" x14ac:dyDescent="0.25">
      <c r="A37" s="103">
        <v>34</v>
      </c>
      <c r="B37" s="109" t="s">
        <v>380</v>
      </c>
      <c r="C37" s="104" t="s">
        <v>210</v>
      </c>
      <c r="D37" s="103">
        <v>45</v>
      </c>
      <c r="E37" s="105">
        <v>5.2293577981651378</v>
      </c>
      <c r="F37" s="105">
        <v>5.7</v>
      </c>
      <c r="G37" s="110">
        <v>235.32110091743121</v>
      </c>
      <c r="H37" s="110">
        <v>256.5</v>
      </c>
    </row>
    <row r="38" spans="1:8" x14ac:dyDescent="0.25">
      <c r="A38" s="103">
        <v>35</v>
      </c>
      <c r="B38" s="109" t="s">
        <v>159</v>
      </c>
      <c r="C38" s="104" t="s">
        <v>162</v>
      </c>
      <c r="D38" s="103">
        <v>1300</v>
      </c>
      <c r="E38" s="105">
        <v>7.2935779816513762</v>
      </c>
      <c r="F38" s="105">
        <v>7.95</v>
      </c>
      <c r="G38" s="110">
        <v>9481.6513761467886</v>
      </c>
      <c r="H38" s="110">
        <v>10335</v>
      </c>
    </row>
    <row r="39" spans="1:8" ht="30" x14ac:dyDescent="0.25">
      <c r="A39" s="103">
        <v>36</v>
      </c>
      <c r="B39" s="109" t="s">
        <v>214</v>
      </c>
      <c r="C39" s="104" t="s">
        <v>120</v>
      </c>
      <c r="D39" s="103">
        <v>150</v>
      </c>
      <c r="E39" s="105">
        <v>7.6422018348623846</v>
      </c>
      <c r="F39" s="105">
        <v>8.33</v>
      </c>
      <c r="G39" s="110">
        <v>1146.3302752293578</v>
      </c>
      <c r="H39" s="110">
        <v>1249.5</v>
      </c>
    </row>
    <row r="40" spans="1:8" ht="30" x14ac:dyDescent="0.25">
      <c r="A40" s="103">
        <v>37</v>
      </c>
      <c r="B40" s="109" t="s">
        <v>381</v>
      </c>
      <c r="C40" s="104" t="s">
        <v>212</v>
      </c>
      <c r="D40" s="103">
        <v>500</v>
      </c>
      <c r="E40" s="105">
        <v>3.3486238532110089</v>
      </c>
      <c r="F40" s="105">
        <v>3.65</v>
      </c>
      <c r="G40" s="110">
        <v>1674.3119266055044</v>
      </c>
      <c r="H40" s="110">
        <v>1825</v>
      </c>
    </row>
    <row r="41" spans="1:8" x14ac:dyDescent="0.25">
      <c r="A41" s="103">
        <v>38</v>
      </c>
      <c r="B41" s="109" t="s">
        <v>290</v>
      </c>
      <c r="C41" s="104" t="s">
        <v>109</v>
      </c>
      <c r="D41" s="103">
        <v>100</v>
      </c>
      <c r="E41" s="105">
        <v>0.33027522935779813</v>
      </c>
      <c r="F41" s="105">
        <v>0.36</v>
      </c>
      <c r="G41" s="110">
        <v>33.027522935779814</v>
      </c>
      <c r="H41" s="110">
        <v>36</v>
      </c>
    </row>
    <row r="42" spans="1:8" x14ac:dyDescent="0.25">
      <c r="A42" s="103">
        <v>39</v>
      </c>
      <c r="B42" s="109" t="s">
        <v>124</v>
      </c>
      <c r="C42" s="104" t="s">
        <v>109</v>
      </c>
      <c r="D42" s="103">
        <v>210</v>
      </c>
      <c r="E42" s="105">
        <v>0.74311926605504586</v>
      </c>
      <c r="F42" s="105">
        <v>0.81</v>
      </c>
      <c r="G42" s="110">
        <v>156.05504587155963</v>
      </c>
      <c r="H42" s="110">
        <v>170.10000000000002</v>
      </c>
    </row>
    <row r="43" spans="1:8" x14ac:dyDescent="0.25">
      <c r="A43" s="103">
        <v>40</v>
      </c>
      <c r="B43" s="109" t="s">
        <v>160</v>
      </c>
      <c r="C43" s="104" t="s">
        <v>108</v>
      </c>
      <c r="D43" s="103">
        <v>1000</v>
      </c>
      <c r="E43" s="105">
        <v>0.17431192660550457</v>
      </c>
      <c r="F43" s="105">
        <v>0.19</v>
      </c>
      <c r="G43" s="110">
        <v>174.31192660550457</v>
      </c>
      <c r="H43" s="110">
        <v>190</v>
      </c>
    </row>
    <row r="44" spans="1:8" x14ac:dyDescent="0.25">
      <c r="A44" s="103">
        <v>41</v>
      </c>
      <c r="B44" s="109" t="s">
        <v>382</v>
      </c>
      <c r="C44" s="104" t="s">
        <v>209</v>
      </c>
      <c r="D44" s="103">
        <v>10</v>
      </c>
      <c r="E44" s="105">
        <v>17.596330275229356</v>
      </c>
      <c r="F44" s="105">
        <v>19.18</v>
      </c>
      <c r="G44" s="110">
        <v>175.96330275229354</v>
      </c>
      <c r="H44" s="110">
        <v>191.8</v>
      </c>
    </row>
    <row r="45" spans="1:8" x14ac:dyDescent="0.25">
      <c r="A45" s="103">
        <v>42</v>
      </c>
      <c r="B45" s="109" t="s">
        <v>121</v>
      </c>
      <c r="C45" s="104" t="s">
        <v>109</v>
      </c>
      <c r="D45" s="103">
        <v>800</v>
      </c>
      <c r="E45" s="105">
        <v>0.34862385321100914</v>
      </c>
      <c r="F45" s="105">
        <v>0.38</v>
      </c>
      <c r="G45" s="110">
        <v>278.89908256880733</v>
      </c>
      <c r="H45" s="110">
        <v>304</v>
      </c>
    </row>
    <row r="46" spans="1:8" x14ac:dyDescent="0.25">
      <c r="A46" s="103">
        <v>43</v>
      </c>
      <c r="B46" s="109" t="s">
        <v>132</v>
      </c>
      <c r="C46" s="104" t="s">
        <v>108</v>
      </c>
      <c r="D46" s="103">
        <v>25000</v>
      </c>
      <c r="E46" s="105">
        <v>1.128440366972477</v>
      </c>
      <c r="F46" s="105">
        <v>1.23</v>
      </c>
      <c r="G46" s="110">
        <v>28211.009174311923</v>
      </c>
      <c r="H46" s="110">
        <v>30750</v>
      </c>
    </row>
    <row r="47" spans="1:8" x14ac:dyDescent="0.25">
      <c r="A47" s="103">
        <v>44</v>
      </c>
      <c r="B47" s="109" t="s">
        <v>208</v>
      </c>
      <c r="C47" s="104" t="s">
        <v>108</v>
      </c>
      <c r="D47" s="103">
        <v>150</v>
      </c>
      <c r="E47" s="105">
        <v>0.14678899082568805</v>
      </c>
      <c r="F47" s="105">
        <v>0.16</v>
      </c>
      <c r="G47" s="110">
        <v>22.018348623853207</v>
      </c>
      <c r="H47" s="110">
        <v>24</v>
      </c>
    </row>
    <row r="48" spans="1:8" ht="45" x14ac:dyDescent="0.25">
      <c r="A48" s="103">
        <v>45</v>
      </c>
      <c r="B48" s="109" t="s">
        <v>383</v>
      </c>
      <c r="C48" s="104" t="s">
        <v>212</v>
      </c>
      <c r="D48" s="103">
        <v>10</v>
      </c>
      <c r="E48" s="105">
        <v>24.77064220183486</v>
      </c>
      <c r="F48" s="105">
        <v>27</v>
      </c>
      <c r="G48" s="110">
        <v>247.7064220183486</v>
      </c>
      <c r="H48" s="110">
        <v>270</v>
      </c>
    </row>
    <row r="49" spans="1:8" ht="30" x14ac:dyDescent="0.25">
      <c r="A49" s="103">
        <v>46</v>
      </c>
      <c r="B49" s="109" t="s">
        <v>384</v>
      </c>
      <c r="C49" s="104" t="s">
        <v>209</v>
      </c>
      <c r="D49" s="103">
        <v>20</v>
      </c>
      <c r="E49" s="105">
        <v>24.587155963302752</v>
      </c>
      <c r="F49" s="105">
        <v>26.8</v>
      </c>
      <c r="G49" s="110">
        <v>491.74311926605503</v>
      </c>
      <c r="H49" s="110">
        <v>536</v>
      </c>
    </row>
    <row r="50" spans="1:8" ht="30" x14ac:dyDescent="0.25">
      <c r="A50" s="103">
        <v>47</v>
      </c>
      <c r="B50" s="109" t="s">
        <v>385</v>
      </c>
      <c r="C50" s="104" t="s">
        <v>209</v>
      </c>
      <c r="D50" s="103">
        <v>40</v>
      </c>
      <c r="E50" s="105">
        <v>44.999999999999993</v>
      </c>
      <c r="F50" s="105">
        <v>49.05</v>
      </c>
      <c r="G50" s="110">
        <v>1799.9999999999998</v>
      </c>
      <c r="H50" s="110">
        <v>1962</v>
      </c>
    </row>
    <row r="51" spans="1:8" ht="45" x14ac:dyDescent="0.25">
      <c r="A51" s="103">
        <v>48</v>
      </c>
      <c r="B51" s="109" t="s">
        <v>386</v>
      </c>
      <c r="C51" s="104" t="s">
        <v>209</v>
      </c>
      <c r="D51" s="103">
        <v>50</v>
      </c>
      <c r="E51" s="105">
        <v>25.761467889908253</v>
      </c>
      <c r="F51" s="105">
        <v>28.08</v>
      </c>
      <c r="G51" s="110">
        <v>1288.0733944954127</v>
      </c>
      <c r="H51" s="110">
        <v>1404</v>
      </c>
    </row>
    <row r="52" spans="1:8" ht="45" x14ac:dyDescent="0.25">
      <c r="A52" s="103">
        <v>49</v>
      </c>
      <c r="B52" s="109" t="s">
        <v>387</v>
      </c>
      <c r="C52" s="104" t="s">
        <v>210</v>
      </c>
      <c r="D52" s="103">
        <v>300</v>
      </c>
      <c r="E52" s="105">
        <v>6.3853211009174311</v>
      </c>
      <c r="F52" s="105">
        <v>6.96</v>
      </c>
      <c r="G52" s="110">
        <v>1915.5963302752293</v>
      </c>
      <c r="H52" s="110">
        <v>2088</v>
      </c>
    </row>
    <row r="53" spans="1:8" ht="30" x14ac:dyDescent="0.25">
      <c r="A53" s="103">
        <v>50</v>
      </c>
      <c r="B53" s="109" t="s">
        <v>388</v>
      </c>
      <c r="C53" s="104" t="s">
        <v>210</v>
      </c>
      <c r="D53" s="103">
        <v>50</v>
      </c>
      <c r="E53" s="105">
        <v>3.3027522935779814</v>
      </c>
      <c r="F53" s="105">
        <v>3.6</v>
      </c>
      <c r="G53" s="110">
        <v>165.13761467889907</v>
      </c>
      <c r="H53" s="110">
        <v>180</v>
      </c>
    </row>
    <row r="54" spans="1:8" ht="30" x14ac:dyDescent="0.25">
      <c r="A54" s="103">
        <v>51</v>
      </c>
      <c r="B54" s="109" t="s">
        <v>291</v>
      </c>
      <c r="C54" s="104" t="s">
        <v>106</v>
      </c>
      <c r="D54" s="103">
        <v>1900</v>
      </c>
      <c r="E54" s="105">
        <v>0.84403669724770636</v>
      </c>
      <c r="F54" s="105">
        <v>0.92</v>
      </c>
      <c r="G54" s="110">
        <v>1603.669724770642</v>
      </c>
      <c r="H54" s="110">
        <v>1748</v>
      </c>
    </row>
    <row r="55" spans="1:8" ht="60" x14ac:dyDescent="0.25">
      <c r="A55" s="103">
        <v>52</v>
      </c>
      <c r="B55" s="109" t="s">
        <v>389</v>
      </c>
      <c r="C55" s="104" t="s">
        <v>209</v>
      </c>
      <c r="D55" s="103">
        <v>5</v>
      </c>
      <c r="E55" s="105">
        <v>15.807339449541283</v>
      </c>
      <c r="F55" s="105">
        <v>17.23</v>
      </c>
      <c r="G55" s="110">
        <v>79.036697247706414</v>
      </c>
      <c r="H55" s="110">
        <v>86.15</v>
      </c>
    </row>
    <row r="56" spans="1:8" ht="45" x14ac:dyDescent="0.25">
      <c r="A56" s="103">
        <v>53</v>
      </c>
      <c r="B56" s="109" t="s">
        <v>292</v>
      </c>
      <c r="C56" s="104" t="s">
        <v>108</v>
      </c>
      <c r="D56" s="103">
        <v>905</v>
      </c>
      <c r="E56" s="105">
        <v>0.84403669724770636</v>
      </c>
      <c r="F56" s="105">
        <v>0.92</v>
      </c>
      <c r="G56" s="110">
        <v>763.85321100917429</v>
      </c>
      <c r="H56" s="110">
        <v>832.6</v>
      </c>
    </row>
    <row r="57" spans="1:8" ht="45" x14ac:dyDescent="0.25">
      <c r="A57" s="103">
        <v>54</v>
      </c>
      <c r="B57" s="109" t="s">
        <v>390</v>
      </c>
      <c r="C57" s="104" t="s">
        <v>210</v>
      </c>
      <c r="D57" s="103">
        <v>12</v>
      </c>
      <c r="E57" s="105">
        <v>5.5229357798165131</v>
      </c>
      <c r="F57" s="105">
        <v>6.02</v>
      </c>
      <c r="G57" s="110">
        <v>66.275229357798153</v>
      </c>
      <c r="H57" s="110">
        <v>72.239999999999995</v>
      </c>
    </row>
    <row r="58" spans="1:8" ht="45" x14ac:dyDescent="0.25">
      <c r="A58" s="103">
        <v>55</v>
      </c>
      <c r="B58" s="109" t="s">
        <v>215</v>
      </c>
      <c r="C58" s="104" t="s">
        <v>216</v>
      </c>
      <c r="D58" s="103">
        <v>300</v>
      </c>
      <c r="E58" s="105">
        <v>0.59633027522935778</v>
      </c>
      <c r="F58" s="105">
        <v>0.65</v>
      </c>
      <c r="G58" s="110">
        <v>178.89908256880733</v>
      </c>
      <c r="H58" s="110">
        <v>195</v>
      </c>
    </row>
    <row r="59" spans="1:8" ht="45" x14ac:dyDescent="0.25">
      <c r="A59" s="103">
        <v>56</v>
      </c>
      <c r="B59" s="109" t="s">
        <v>391</v>
      </c>
      <c r="C59" s="104" t="s">
        <v>212</v>
      </c>
      <c r="D59" s="103">
        <v>6</v>
      </c>
      <c r="E59" s="105">
        <v>4.2201834862385317</v>
      </c>
      <c r="F59" s="105">
        <v>4.5999999999999996</v>
      </c>
      <c r="G59" s="110">
        <v>25.321100917431188</v>
      </c>
      <c r="H59" s="110">
        <v>27.599999999999998</v>
      </c>
    </row>
    <row r="60" spans="1:8" ht="30" x14ac:dyDescent="0.25">
      <c r="A60" s="103">
        <v>57</v>
      </c>
      <c r="B60" s="109" t="s">
        <v>217</v>
      </c>
      <c r="C60" s="104" t="s">
        <v>108</v>
      </c>
      <c r="D60" s="103">
        <v>200</v>
      </c>
      <c r="E60" s="105">
        <v>0.33944954128440363</v>
      </c>
      <c r="F60" s="105">
        <v>0.37</v>
      </c>
      <c r="G60" s="110">
        <v>67.88990825688073</v>
      </c>
      <c r="H60" s="110">
        <v>74</v>
      </c>
    </row>
    <row r="61" spans="1:8" ht="30" x14ac:dyDescent="0.25">
      <c r="A61" s="103">
        <v>58</v>
      </c>
      <c r="B61" s="109" t="s">
        <v>392</v>
      </c>
      <c r="C61" s="104" t="s">
        <v>218</v>
      </c>
      <c r="D61" s="103">
        <v>200</v>
      </c>
      <c r="E61" s="105">
        <v>3.7339449541284404</v>
      </c>
      <c r="F61" s="105">
        <v>4.07</v>
      </c>
      <c r="G61" s="110">
        <v>746.78899082568807</v>
      </c>
      <c r="H61" s="110">
        <v>814</v>
      </c>
    </row>
    <row r="62" spans="1:8" x14ac:dyDescent="0.25">
      <c r="A62" s="103">
        <v>59</v>
      </c>
      <c r="B62" s="109" t="s">
        <v>110</v>
      </c>
      <c r="C62" s="104" t="s">
        <v>111</v>
      </c>
      <c r="D62" s="103">
        <v>300</v>
      </c>
      <c r="E62" s="105">
        <v>0.69724770642201828</v>
      </c>
      <c r="F62" s="105">
        <v>0.76</v>
      </c>
      <c r="G62" s="110">
        <v>209.17431192660547</v>
      </c>
      <c r="H62" s="110">
        <v>228</v>
      </c>
    </row>
    <row r="63" spans="1:8" ht="45" x14ac:dyDescent="0.25">
      <c r="A63" s="103">
        <v>60</v>
      </c>
      <c r="B63" s="109" t="s">
        <v>219</v>
      </c>
      <c r="C63" s="104" t="s">
        <v>106</v>
      </c>
      <c r="D63" s="103">
        <v>1600</v>
      </c>
      <c r="E63" s="105">
        <v>0.69724770642201828</v>
      </c>
      <c r="F63" s="105">
        <v>0.76</v>
      </c>
      <c r="G63" s="110">
        <v>1115.5963302752293</v>
      </c>
      <c r="H63" s="110">
        <v>1216</v>
      </c>
    </row>
    <row r="64" spans="1:8" ht="45" x14ac:dyDescent="0.25">
      <c r="A64" s="103">
        <v>61</v>
      </c>
      <c r="B64" s="109" t="s">
        <v>393</v>
      </c>
      <c r="C64" s="104" t="s">
        <v>220</v>
      </c>
      <c r="D64" s="103">
        <v>20</v>
      </c>
      <c r="E64" s="105">
        <v>33.495412844036693</v>
      </c>
      <c r="F64" s="105">
        <v>36.51</v>
      </c>
      <c r="G64" s="110">
        <v>669.90825688073392</v>
      </c>
      <c r="H64" s="110">
        <v>730.19999999999993</v>
      </c>
    </row>
    <row r="65" spans="1:8" ht="45" x14ac:dyDescent="0.25">
      <c r="A65" s="103">
        <v>62</v>
      </c>
      <c r="B65" s="109" t="s">
        <v>394</v>
      </c>
      <c r="C65" s="104" t="s">
        <v>212</v>
      </c>
      <c r="D65" s="103">
        <v>17</v>
      </c>
      <c r="E65" s="105">
        <v>117.02752293577981</v>
      </c>
      <c r="F65" s="105">
        <v>127.56</v>
      </c>
      <c r="G65" s="110">
        <v>1989.4678899082569</v>
      </c>
      <c r="H65" s="110">
        <v>2168.52</v>
      </c>
    </row>
    <row r="66" spans="1:8" ht="45" x14ac:dyDescent="0.25">
      <c r="A66" s="103">
        <v>63</v>
      </c>
      <c r="B66" s="109" t="s">
        <v>395</v>
      </c>
      <c r="C66" s="104" t="s">
        <v>108</v>
      </c>
      <c r="D66" s="103">
        <v>320</v>
      </c>
      <c r="E66" s="105">
        <v>0.76146788990825676</v>
      </c>
      <c r="F66" s="105">
        <v>0.83</v>
      </c>
      <c r="G66" s="110">
        <v>243.66972477064218</v>
      </c>
      <c r="H66" s="110">
        <v>265.59999999999997</v>
      </c>
    </row>
    <row r="67" spans="1:8" ht="30" x14ac:dyDescent="0.25">
      <c r="A67" s="103">
        <v>64</v>
      </c>
      <c r="B67" s="109" t="s">
        <v>396</v>
      </c>
      <c r="C67" s="104" t="s">
        <v>109</v>
      </c>
      <c r="D67" s="103">
        <v>55</v>
      </c>
      <c r="E67" s="105">
        <v>0.21100917431192659</v>
      </c>
      <c r="F67" s="105">
        <v>0.23</v>
      </c>
      <c r="G67" s="110">
        <v>11.605504587155963</v>
      </c>
      <c r="H67" s="110">
        <v>12.65</v>
      </c>
    </row>
    <row r="68" spans="1:8" ht="45" x14ac:dyDescent="0.25">
      <c r="A68" s="103">
        <v>65</v>
      </c>
      <c r="B68" s="109" t="s">
        <v>397</v>
      </c>
      <c r="C68" s="104" t="s">
        <v>209</v>
      </c>
      <c r="D68" s="103">
        <v>30</v>
      </c>
      <c r="E68" s="105">
        <v>18.899082568807341</v>
      </c>
      <c r="F68" s="105">
        <v>20.6</v>
      </c>
      <c r="G68" s="110">
        <v>566.97247706422024</v>
      </c>
      <c r="H68" s="110">
        <v>618</v>
      </c>
    </row>
    <row r="69" spans="1:8" ht="45" x14ac:dyDescent="0.25">
      <c r="A69" s="103">
        <v>66</v>
      </c>
      <c r="B69" s="109" t="s">
        <v>398</v>
      </c>
      <c r="C69" s="104" t="s">
        <v>209</v>
      </c>
      <c r="D69" s="103">
        <v>35</v>
      </c>
      <c r="E69" s="105">
        <v>7.9816513761467878</v>
      </c>
      <c r="F69" s="105">
        <v>8.6999999999999993</v>
      </c>
      <c r="G69" s="110">
        <v>279.35779816513758</v>
      </c>
      <c r="H69" s="110">
        <v>304.5</v>
      </c>
    </row>
    <row r="70" spans="1:8" ht="45" x14ac:dyDescent="0.25">
      <c r="A70" s="103">
        <v>67</v>
      </c>
      <c r="B70" s="109" t="s">
        <v>399</v>
      </c>
      <c r="C70" s="104" t="s">
        <v>400</v>
      </c>
      <c r="D70" s="103">
        <v>720</v>
      </c>
      <c r="E70" s="105">
        <v>0.60550458715596334</v>
      </c>
      <c r="F70" s="105">
        <v>0.66</v>
      </c>
      <c r="G70" s="110">
        <v>435.9633027522936</v>
      </c>
      <c r="H70" s="110">
        <v>475.20000000000005</v>
      </c>
    </row>
    <row r="71" spans="1:8" ht="30" x14ac:dyDescent="0.25">
      <c r="A71" s="103">
        <v>68</v>
      </c>
      <c r="B71" s="109" t="s">
        <v>401</v>
      </c>
      <c r="C71" s="104" t="s">
        <v>108</v>
      </c>
      <c r="D71" s="103">
        <v>160</v>
      </c>
      <c r="E71" s="105">
        <v>1.3761467889908257</v>
      </c>
      <c r="F71" s="105">
        <v>1.5</v>
      </c>
      <c r="G71" s="110">
        <v>220.18348623853211</v>
      </c>
      <c r="H71" s="110">
        <v>240</v>
      </c>
    </row>
    <row r="72" spans="1:8" ht="30" x14ac:dyDescent="0.25">
      <c r="A72" s="103">
        <v>69</v>
      </c>
      <c r="B72" s="109" t="s">
        <v>402</v>
      </c>
      <c r="C72" s="104" t="s">
        <v>209</v>
      </c>
      <c r="D72" s="103">
        <v>65</v>
      </c>
      <c r="E72" s="105">
        <v>27.798165137614678</v>
      </c>
      <c r="F72" s="105">
        <v>30.3</v>
      </c>
      <c r="G72" s="110">
        <v>1806.880733944954</v>
      </c>
      <c r="H72" s="110">
        <v>1969.5</v>
      </c>
    </row>
    <row r="73" spans="1:8" ht="30" x14ac:dyDescent="0.25">
      <c r="A73" s="103">
        <v>70</v>
      </c>
      <c r="B73" s="109" t="s">
        <v>403</v>
      </c>
      <c r="C73" s="104" t="s">
        <v>108</v>
      </c>
      <c r="D73" s="103">
        <v>1000</v>
      </c>
      <c r="E73" s="105">
        <v>0.30275229357798167</v>
      </c>
      <c r="F73" s="105">
        <v>0.33</v>
      </c>
      <c r="G73" s="110">
        <v>302.75229357798167</v>
      </c>
      <c r="H73" s="110">
        <v>330</v>
      </c>
    </row>
    <row r="74" spans="1:8" ht="30" x14ac:dyDescent="0.25">
      <c r="A74" s="103">
        <v>71</v>
      </c>
      <c r="B74" s="109" t="s">
        <v>404</v>
      </c>
      <c r="C74" s="104" t="s">
        <v>210</v>
      </c>
      <c r="D74" s="103">
        <v>35</v>
      </c>
      <c r="E74" s="105">
        <v>45.4954128440367</v>
      </c>
      <c r="F74" s="105">
        <v>49.59</v>
      </c>
      <c r="G74" s="110">
        <v>1592.3394495412845</v>
      </c>
      <c r="H74" s="110">
        <v>1735.65</v>
      </c>
    </row>
    <row r="75" spans="1:8" ht="30" x14ac:dyDescent="0.25">
      <c r="A75" s="103">
        <v>72</v>
      </c>
      <c r="B75" s="109" t="s">
        <v>405</v>
      </c>
      <c r="C75" s="104" t="s">
        <v>210</v>
      </c>
      <c r="D75" s="103">
        <v>200</v>
      </c>
      <c r="E75" s="105">
        <v>6.0366972477064218</v>
      </c>
      <c r="F75" s="105">
        <v>6.58</v>
      </c>
      <c r="G75" s="110">
        <v>1207.3394495412845</v>
      </c>
      <c r="H75" s="110">
        <v>1316</v>
      </c>
    </row>
    <row r="76" spans="1:8" ht="30" x14ac:dyDescent="0.25">
      <c r="A76" s="103">
        <v>73</v>
      </c>
      <c r="B76" s="109" t="s">
        <v>406</v>
      </c>
      <c r="C76" s="104" t="s">
        <v>210</v>
      </c>
      <c r="D76" s="103">
        <v>400</v>
      </c>
      <c r="E76" s="105">
        <v>1.2660550458715594</v>
      </c>
      <c r="F76" s="105">
        <v>1.38</v>
      </c>
      <c r="G76" s="110">
        <v>506.42201834862374</v>
      </c>
      <c r="H76" s="110">
        <v>552</v>
      </c>
    </row>
    <row r="77" spans="1:8" x14ac:dyDescent="0.25">
      <c r="A77" s="103">
        <v>74</v>
      </c>
      <c r="B77" s="109" t="s">
        <v>407</v>
      </c>
      <c r="C77" s="104" t="s">
        <v>108</v>
      </c>
      <c r="D77" s="103">
        <v>240</v>
      </c>
      <c r="E77" s="105">
        <v>0.2844036697247706</v>
      </c>
      <c r="F77" s="105">
        <v>0.31</v>
      </c>
      <c r="G77" s="110">
        <v>68.256880733944939</v>
      </c>
      <c r="H77" s="110">
        <v>74.400000000000006</v>
      </c>
    </row>
    <row r="78" spans="1:8" x14ac:dyDescent="0.25">
      <c r="A78" s="103">
        <v>75</v>
      </c>
      <c r="B78" s="109" t="s">
        <v>408</v>
      </c>
      <c r="C78" s="104" t="s">
        <v>209</v>
      </c>
      <c r="D78" s="103">
        <v>200</v>
      </c>
      <c r="E78" s="105">
        <v>22.844036697247702</v>
      </c>
      <c r="F78" s="105">
        <v>24.9</v>
      </c>
      <c r="G78" s="110">
        <v>4568.8073394495405</v>
      </c>
      <c r="H78" s="110">
        <v>4980</v>
      </c>
    </row>
    <row r="79" spans="1:8" x14ac:dyDescent="0.25">
      <c r="A79" s="103">
        <v>76</v>
      </c>
      <c r="B79" s="109" t="s">
        <v>293</v>
      </c>
      <c r="C79" s="104" t="s">
        <v>294</v>
      </c>
      <c r="D79" s="103">
        <v>7700</v>
      </c>
      <c r="E79" s="105">
        <v>0.10091743119266054</v>
      </c>
      <c r="F79" s="105">
        <v>0.11</v>
      </c>
      <c r="G79" s="110">
        <v>777.06422018348621</v>
      </c>
      <c r="H79" s="110">
        <v>847</v>
      </c>
    </row>
    <row r="80" spans="1:8" x14ac:dyDescent="0.25">
      <c r="A80" s="103">
        <v>77</v>
      </c>
      <c r="B80" s="109" t="s">
        <v>409</v>
      </c>
      <c r="C80" s="104" t="s">
        <v>210</v>
      </c>
      <c r="D80" s="103">
        <v>900</v>
      </c>
      <c r="E80" s="105">
        <v>4.6788990825688064</v>
      </c>
      <c r="F80" s="105">
        <v>5.0999999999999996</v>
      </c>
      <c r="G80" s="110">
        <v>4211.0091743119256</v>
      </c>
      <c r="H80" s="110">
        <v>4590</v>
      </c>
    </row>
    <row r="81" spans="1:8" ht="30" x14ac:dyDescent="0.25">
      <c r="A81" s="103">
        <v>78</v>
      </c>
      <c r="B81" s="109" t="s">
        <v>410</v>
      </c>
      <c r="C81" s="104" t="s">
        <v>209</v>
      </c>
      <c r="D81" s="103">
        <v>60</v>
      </c>
      <c r="E81" s="105">
        <v>23.100917431192659</v>
      </c>
      <c r="F81" s="105">
        <v>25.18</v>
      </c>
      <c r="G81" s="110">
        <v>1386.0550458715595</v>
      </c>
      <c r="H81" s="110">
        <v>1510.8</v>
      </c>
    </row>
    <row r="82" spans="1:8" x14ac:dyDescent="0.25">
      <c r="A82" s="103">
        <v>79</v>
      </c>
      <c r="B82" s="109" t="s">
        <v>295</v>
      </c>
      <c r="C82" s="104" t="s">
        <v>108</v>
      </c>
      <c r="D82" s="103">
        <v>350</v>
      </c>
      <c r="E82" s="105">
        <v>0.82568807339449535</v>
      </c>
      <c r="F82" s="105">
        <v>0.9</v>
      </c>
      <c r="G82" s="110">
        <v>288.99082568807336</v>
      </c>
      <c r="H82" s="110">
        <v>315</v>
      </c>
    </row>
    <row r="83" spans="1:8" x14ac:dyDescent="0.25">
      <c r="A83" s="103">
        <v>80</v>
      </c>
      <c r="B83" s="109" t="s">
        <v>411</v>
      </c>
      <c r="C83" s="104" t="s">
        <v>209</v>
      </c>
      <c r="D83" s="103">
        <v>30</v>
      </c>
      <c r="E83" s="105">
        <v>25.688073394495412</v>
      </c>
      <c r="F83" s="105">
        <v>28</v>
      </c>
      <c r="G83" s="110">
        <v>770.64220183486236</v>
      </c>
      <c r="H83" s="110">
        <v>840</v>
      </c>
    </row>
    <row r="84" spans="1:8" ht="30" x14ac:dyDescent="0.25">
      <c r="A84" s="103">
        <v>81</v>
      </c>
      <c r="B84" s="109" t="s">
        <v>412</v>
      </c>
      <c r="C84" s="104" t="s">
        <v>221</v>
      </c>
      <c r="D84" s="103">
        <v>1100</v>
      </c>
      <c r="E84" s="105">
        <v>0.92660550458715585</v>
      </c>
      <c r="F84" s="105">
        <v>1.01</v>
      </c>
      <c r="G84" s="110">
        <v>1019.2660550458714</v>
      </c>
      <c r="H84" s="110">
        <v>1111</v>
      </c>
    </row>
    <row r="85" spans="1:8" ht="30" x14ac:dyDescent="0.25">
      <c r="A85" s="103">
        <v>82</v>
      </c>
      <c r="B85" s="109" t="s">
        <v>296</v>
      </c>
      <c r="C85" s="104" t="s">
        <v>120</v>
      </c>
      <c r="D85" s="103">
        <v>5700</v>
      </c>
      <c r="E85" s="105">
        <v>0.70642201834862384</v>
      </c>
      <c r="F85" s="105">
        <v>0.77</v>
      </c>
      <c r="G85" s="110">
        <v>4026.6055045871558</v>
      </c>
      <c r="H85" s="110">
        <v>4389</v>
      </c>
    </row>
    <row r="86" spans="1:8" ht="45" x14ac:dyDescent="0.25">
      <c r="A86" s="103">
        <v>83</v>
      </c>
      <c r="B86" s="109" t="s">
        <v>413</v>
      </c>
      <c r="C86" s="104" t="s">
        <v>212</v>
      </c>
      <c r="D86" s="103">
        <v>30</v>
      </c>
      <c r="E86" s="105">
        <v>0.70642201834862384</v>
      </c>
      <c r="F86" s="105">
        <v>0.77</v>
      </c>
      <c r="G86" s="110">
        <v>21.192660550458715</v>
      </c>
      <c r="H86" s="110">
        <v>23.1</v>
      </c>
    </row>
    <row r="87" spans="1:8" ht="30" x14ac:dyDescent="0.25">
      <c r="A87" s="103">
        <v>84</v>
      </c>
      <c r="B87" s="109" t="s">
        <v>271</v>
      </c>
      <c r="C87" s="104" t="s">
        <v>120</v>
      </c>
      <c r="D87" s="103">
        <v>1200</v>
      </c>
      <c r="E87" s="105">
        <v>0.39449541284403666</v>
      </c>
      <c r="F87" s="105">
        <v>0.43</v>
      </c>
      <c r="G87" s="110">
        <v>473.39449541284398</v>
      </c>
      <c r="H87" s="110">
        <v>516</v>
      </c>
    </row>
    <row r="88" spans="1:8" x14ac:dyDescent="0.25">
      <c r="A88" s="103">
        <v>85</v>
      </c>
      <c r="B88" s="109" t="s">
        <v>133</v>
      </c>
      <c r="C88" s="104" t="s">
        <v>109</v>
      </c>
      <c r="D88" s="103">
        <v>7350</v>
      </c>
      <c r="E88" s="105">
        <v>0.71559633027522929</v>
      </c>
      <c r="F88" s="105">
        <v>0.78</v>
      </c>
      <c r="G88" s="110">
        <v>5259.6330275229357</v>
      </c>
      <c r="H88" s="110">
        <v>5733</v>
      </c>
    </row>
    <row r="89" spans="1:8" x14ac:dyDescent="0.25">
      <c r="A89" s="103">
        <v>86</v>
      </c>
      <c r="B89" s="109" t="s">
        <v>297</v>
      </c>
      <c r="C89" s="104" t="s">
        <v>222</v>
      </c>
      <c r="D89" s="103">
        <v>1350</v>
      </c>
      <c r="E89" s="105">
        <v>1.5504587155963301</v>
      </c>
      <c r="F89" s="105">
        <v>1.69</v>
      </c>
      <c r="G89" s="110">
        <v>2093.1192660550455</v>
      </c>
      <c r="H89" s="110">
        <v>2281.5</v>
      </c>
    </row>
    <row r="90" spans="1:8" x14ac:dyDescent="0.25">
      <c r="A90" s="103">
        <v>87</v>
      </c>
      <c r="B90" s="109" t="s">
        <v>126</v>
      </c>
      <c r="C90" s="104" t="s">
        <v>106</v>
      </c>
      <c r="D90" s="103">
        <v>580</v>
      </c>
      <c r="E90" s="105">
        <v>0.30275229357798167</v>
      </c>
      <c r="F90" s="105">
        <v>0.33</v>
      </c>
      <c r="G90" s="110">
        <v>175.59633027522938</v>
      </c>
      <c r="H90" s="110">
        <v>191.4</v>
      </c>
    </row>
    <row r="91" spans="1:8" x14ac:dyDescent="0.25">
      <c r="A91" s="103">
        <v>88</v>
      </c>
      <c r="B91" s="109" t="s">
        <v>414</v>
      </c>
      <c r="C91" s="104" t="s">
        <v>210</v>
      </c>
      <c r="D91" s="103">
        <v>100</v>
      </c>
      <c r="E91" s="105">
        <v>0.84403669724770636</v>
      </c>
      <c r="F91" s="105">
        <v>0.92</v>
      </c>
      <c r="G91" s="110">
        <v>84.403669724770637</v>
      </c>
      <c r="H91" s="110">
        <v>92</v>
      </c>
    </row>
    <row r="92" spans="1:8" x14ac:dyDescent="0.25">
      <c r="A92" s="103">
        <v>89</v>
      </c>
      <c r="B92" s="109" t="s">
        <v>223</v>
      </c>
      <c r="C92" s="104" t="s">
        <v>108</v>
      </c>
      <c r="D92" s="103">
        <v>600</v>
      </c>
      <c r="E92" s="105">
        <v>0.39449541284403666</v>
      </c>
      <c r="F92" s="105">
        <v>0.43</v>
      </c>
      <c r="G92" s="110">
        <v>236.69724770642199</v>
      </c>
      <c r="H92" s="110">
        <v>258</v>
      </c>
    </row>
    <row r="93" spans="1:8" ht="30" x14ac:dyDescent="0.25">
      <c r="A93" s="103">
        <v>90</v>
      </c>
      <c r="B93" s="109" t="s">
        <v>298</v>
      </c>
      <c r="C93" s="104" t="s">
        <v>166</v>
      </c>
      <c r="D93" s="103">
        <v>384</v>
      </c>
      <c r="E93" s="105">
        <v>0.73394495412844041</v>
      </c>
      <c r="F93" s="105">
        <v>0.8</v>
      </c>
      <c r="G93" s="110">
        <v>281.83486238532112</v>
      </c>
      <c r="H93" s="110">
        <v>307.20000000000005</v>
      </c>
    </row>
    <row r="94" spans="1:8" ht="30" x14ac:dyDescent="0.25">
      <c r="A94" s="103">
        <v>91</v>
      </c>
      <c r="B94" s="109" t="s">
        <v>415</v>
      </c>
      <c r="C94" s="104" t="s">
        <v>224</v>
      </c>
      <c r="D94" s="103">
        <v>28</v>
      </c>
      <c r="E94" s="105">
        <v>13.146788990825687</v>
      </c>
      <c r="F94" s="105">
        <v>14.33</v>
      </c>
      <c r="G94" s="110">
        <v>368.11009174311926</v>
      </c>
      <c r="H94" s="110">
        <v>401.24</v>
      </c>
    </row>
    <row r="95" spans="1:8" x14ac:dyDescent="0.25">
      <c r="A95" s="103">
        <v>92</v>
      </c>
      <c r="B95" s="109" t="s">
        <v>416</v>
      </c>
      <c r="C95" s="104" t="s">
        <v>210</v>
      </c>
      <c r="D95" s="103">
        <v>50</v>
      </c>
      <c r="E95" s="105">
        <v>4.3211009174311927</v>
      </c>
      <c r="F95" s="105">
        <v>4.71</v>
      </c>
      <c r="G95" s="110">
        <v>216.05504587155963</v>
      </c>
      <c r="H95" s="110">
        <v>235.5</v>
      </c>
    </row>
    <row r="96" spans="1:8" x14ac:dyDescent="0.25">
      <c r="A96" s="103">
        <v>93</v>
      </c>
      <c r="B96" s="109" t="s">
        <v>272</v>
      </c>
      <c r="C96" s="104" t="s">
        <v>162</v>
      </c>
      <c r="D96" s="103">
        <v>1500</v>
      </c>
      <c r="E96" s="105">
        <v>1.5045871559633026</v>
      </c>
      <c r="F96" s="105">
        <v>1.64</v>
      </c>
      <c r="G96" s="110">
        <v>2256.880733944954</v>
      </c>
      <c r="H96" s="110">
        <v>2460</v>
      </c>
    </row>
    <row r="97" spans="1:8" x14ac:dyDescent="0.25">
      <c r="A97" s="103">
        <v>94</v>
      </c>
      <c r="B97" s="109" t="s">
        <v>299</v>
      </c>
      <c r="C97" s="104" t="s">
        <v>109</v>
      </c>
      <c r="D97" s="103">
        <v>400</v>
      </c>
      <c r="E97" s="105">
        <v>0.29357798165137611</v>
      </c>
      <c r="F97" s="105">
        <v>0.32</v>
      </c>
      <c r="G97" s="110">
        <v>117.43119266055044</v>
      </c>
      <c r="H97" s="110">
        <v>128</v>
      </c>
    </row>
    <row r="98" spans="1:8" ht="30" x14ac:dyDescent="0.25">
      <c r="A98" s="103">
        <v>95</v>
      </c>
      <c r="B98" s="109" t="s">
        <v>300</v>
      </c>
      <c r="C98" s="104" t="s">
        <v>167</v>
      </c>
      <c r="D98" s="103">
        <v>1600</v>
      </c>
      <c r="E98" s="105">
        <v>0.49541284403669722</v>
      </c>
      <c r="F98" s="105">
        <v>0.54</v>
      </c>
      <c r="G98" s="110">
        <v>792.66055045871553</v>
      </c>
      <c r="H98" s="110">
        <v>864</v>
      </c>
    </row>
    <row r="99" spans="1:8" x14ac:dyDescent="0.25">
      <c r="A99" s="103">
        <v>96</v>
      </c>
      <c r="B99" s="109" t="s">
        <v>417</v>
      </c>
      <c r="C99" s="104" t="s">
        <v>210</v>
      </c>
      <c r="D99" s="103">
        <v>25</v>
      </c>
      <c r="E99" s="105">
        <v>7.7981651376146779</v>
      </c>
      <c r="F99" s="105">
        <v>8.5</v>
      </c>
      <c r="G99" s="110">
        <v>194.95412844036696</v>
      </c>
      <c r="H99" s="110">
        <v>212.5</v>
      </c>
    </row>
    <row r="100" spans="1:8" x14ac:dyDescent="0.25">
      <c r="A100" s="103">
        <v>97</v>
      </c>
      <c r="B100" s="109" t="s">
        <v>122</v>
      </c>
      <c r="C100" s="104" t="s">
        <v>109</v>
      </c>
      <c r="D100" s="103">
        <v>250</v>
      </c>
      <c r="E100" s="105">
        <v>1.1743119266055044</v>
      </c>
      <c r="F100" s="105">
        <v>1.28</v>
      </c>
      <c r="G100" s="110">
        <v>293.57798165137609</v>
      </c>
      <c r="H100" s="110">
        <v>320</v>
      </c>
    </row>
    <row r="101" spans="1:8" x14ac:dyDescent="0.25">
      <c r="A101" s="103">
        <v>98</v>
      </c>
      <c r="B101" s="109" t="s">
        <v>301</v>
      </c>
      <c r="C101" s="104" t="s">
        <v>162</v>
      </c>
      <c r="D101" s="103">
        <v>3030</v>
      </c>
      <c r="E101" s="105">
        <v>0.73394495412844041</v>
      </c>
      <c r="F101" s="105">
        <v>0.8</v>
      </c>
      <c r="G101" s="110">
        <v>2223.8532110091746</v>
      </c>
      <c r="H101" s="110">
        <v>2424</v>
      </c>
    </row>
    <row r="102" spans="1:8" ht="30" x14ac:dyDescent="0.25">
      <c r="A102" s="103">
        <v>99</v>
      </c>
      <c r="B102" s="109" t="s">
        <v>302</v>
      </c>
      <c r="C102" s="104" t="s">
        <v>225</v>
      </c>
      <c r="D102" s="103">
        <v>3850</v>
      </c>
      <c r="E102" s="105">
        <v>0.33944954128440363</v>
      </c>
      <c r="F102" s="105">
        <v>0.37</v>
      </c>
      <c r="G102" s="110">
        <v>1306.880733944954</v>
      </c>
      <c r="H102" s="110">
        <v>1424.5</v>
      </c>
    </row>
    <row r="103" spans="1:8" x14ac:dyDescent="0.25">
      <c r="A103" s="103">
        <v>100</v>
      </c>
      <c r="B103" s="109" t="s">
        <v>125</v>
      </c>
      <c r="C103" s="104" t="s">
        <v>106</v>
      </c>
      <c r="D103" s="103">
        <v>40</v>
      </c>
      <c r="E103" s="105">
        <v>2.3486238532110089</v>
      </c>
      <c r="F103" s="105">
        <v>2.56</v>
      </c>
      <c r="G103" s="110">
        <v>93.944954128440358</v>
      </c>
      <c r="H103" s="110">
        <v>102.4</v>
      </c>
    </row>
    <row r="104" spans="1:8" x14ac:dyDescent="0.25">
      <c r="A104" s="103">
        <v>101</v>
      </c>
      <c r="B104" s="109" t="s">
        <v>418</v>
      </c>
      <c r="C104" s="104" t="s">
        <v>210</v>
      </c>
      <c r="D104" s="103">
        <v>700</v>
      </c>
      <c r="E104" s="105">
        <v>5.4862385321100922</v>
      </c>
      <c r="F104" s="105">
        <v>5.98</v>
      </c>
      <c r="G104" s="110">
        <v>3840.3669724770643</v>
      </c>
      <c r="H104" s="110">
        <v>4186</v>
      </c>
    </row>
    <row r="105" spans="1:8" ht="30" x14ac:dyDescent="0.25">
      <c r="A105" s="103">
        <v>102</v>
      </c>
      <c r="B105" s="109" t="s">
        <v>419</v>
      </c>
      <c r="C105" s="104" t="s">
        <v>420</v>
      </c>
      <c r="D105" s="103">
        <v>600</v>
      </c>
      <c r="E105" s="105">
        <v>0.9174311926605504</v>
      </c>
      <c r="F105" s="105">
        <v>1</v>
      </c>
      <c r="G105" s="110">
        <v>550.45871559633019</v>
      </c>
      <c r="H105" s="110">
        <v>600</v>
      </c>
    </row>
    <row r="106" spans="1:8" x14ac:dyDescent="0.25">
      <c r="A106" s="103">
        <v>103</v>
      </c>
      <c r="B106" s="109" t="s">
        <v>421</v>
      </c>
      <c r="C106" s="104" t="s">
        <v>210</v>
      </c>
      <c r="D106" s="103">
        <v>32</v>
      </c>
      <c r="E106" s="105">
        <v>0.68807339449541283</v>
      </c>
      <c r="F106" s="105">
        <v>0.75</v>
      </c>
      <c r="G106" s="110">
        <v>22.01834862385321</v>
      </c>
      <c r="H106" s="110">
        <v>24</v>
      </c>
    </row>
    <row r="107" spans="1:8" x14ac:dyDescent="0.25">
      <c r="A107" s="103">
        <v>104</v>
      </c>
      <c r="B107" s="109" t="s">
        <v>303</v>
      </c>
      <c r="C107" s="104" t="s">
        <v>108</v>
      </c>
      <c r="D107" s="103">
        <v>3000</v>
      </c>
      <c r="E107" s="105">
        <v>0.16513761467889906</v>
      </c>
      <c r="F107" s="105">
        <v>0.18</v>
      </c>
      <c r="G107" s="110">
        <v>495.41284403669721</v>
      </c>
      <c r="H107" s="110">
        <v>540</v>
      </c>
    </row>
    <row r="108" spans="1:8" x14ac:dyDescent="0.25">
      <c r="A108" s="103">
        <v>105</v>
      </c>
      <c r="B108" s="109" t="s">
        <v>304</v>
      </c>
      <c r="C108" s="104" t="s">
        <v>106</v>
      </c>
      <c r="D108" s="103">
        <v>6700</v>
      </c>
      <c r="E108" s="105">
        <v>0.31192660550458717</v>
      </c>
      <c r="F108" s="105">
        <v>0.34</v>
      </c>
      <c r="G108" s="110">
        <v>2089.9082568807339</v>
      </c>
      <c r="H108" s="110">
        <v>2278</v>
      </c>
    </row>
    <row r="109" spans="1:8" x14ac:dyDescent="0.25">
      <c r="A109" s="103">
        <v>106</v>
      </c>
      <c r="B109" s="109" t="s">
        <v>422</v>
      </c>
      <c r="C109" s="104" t="s">
        <v>210</v>
      </c>
      <c r="D109" s="103">
        <v>270</v>
      </c>
      <c r="E109" s="105">
        <v>0.58715596330275222</v>
      </c>
      <c r="F109" s="105">
        <v>0.64</v>
      </c>
      <c r="G109" s="110">
        <v>158.53211009174311</v>
      </c>
      <c r="H109" s="110">
        <v>172.8</v>
      </c>
    </row>
    <row r="110" spans="1:8" x14ac:dyDescent="0.25">
      <c r="A110" s="103">
        <v>107</v>
      </c>
      <c r="B110" s="109" t="s">
        <v>423</v>
      </c>
      <c r="C110" s="104" t="s">
        <v>424</v>
      </c>
      <c r="D110" s="103">
        <v>520</v>
      </c>
      <c r="E110" s="105">
        <v>2.3853211009174311</v>
      </c>
      <c r="F110" s="105">
        <v>2.6</v>
      </c>
      <c r="G110" s="110">
        <v>1240.3669724770641</v>
      </c>
      <c r="H110" s="110">
        <v>1352</v>
      </c>
    </row>
    <row r="111" spans="1:8" x14ac:dyDescent="0.25">
      <c r="A111" s="103">
        <v>108</v>
      </c>
      <c r="B111" s="109" t="s">
        <v>134</v>
      </c>
      <c r="C111" s="104" t="s">
        <v>109</v>
      </c>
      <c r="D111" s="103">
        <v>13500</v>
      </c>
      <c r="E111" s="105">
        <v>0.39449541284403666</v>
      </c>
      <c r="F111" s="105">
        <v>0.43</v>
      </c>
      <c r="G111" s="110">
        <v>5325.6880733944954</v>
      </c>
      <c r="H111" s="110">
        <v>5805</v>
      </c>
    </row>
    <row r="112" spans="1:8" ht="30" x14ac:dyDescent="0.25">
      <c r="A112" s="103">
        <v>109</v>
      </c>
      <c r="B112" s="109" t="s">
        <v>112</v>
      </c>
      <c r="C112" s="104" t="s">
        <v>113</v>
      </c>
      <c r="D112" s="103">
        <v>2750</v>
      </c>
      <c r="E112" s="105">
        <v>0.64220183486238525</v>
      </c>
      <c r="F112" s="105">
        <v>0.7</v>
      </c>
      <c r="G112" s="110">
        <v>1766.0550458715595</v>
      </c>
      <c r="H112" s="110">
        <v>1924.9999999999998</v>
      </c>
    </row>
    <row r="113" spans="1:8" x14ac:dyDescent="0.25">
      <c r="A113" s="103">
        <v>110</v>
      </c>
      <c r="B113" s="109" t="s">
        <v>425</v>
      </c>
      <c r="C113" s="104" t="s">
        <v>212</v>
      </c>
      <c r="D113" s="103">
        <v>10</v>
      </c>
      <c r="E113" s="105">
        <v>2.8348623853211006</v>
      </c>
      <c r="F113" s="105">
        <v>3.09</v>
      </c>
      <c r="G113" s="110">
        <v>28.348623853211006</v>
      </c>
      <c r="H113" s="110">
        <v>30.9</v>
      </c>
    </row>
    <row r="114" spans="1:8" ht="30" x14ac:dyDescent="0.25">
      <c r="A114" s="103">
        <v>111</v>
      </c>
      <c r="B114" s="109" t="s">
        <v>426</v>
      </c>
      <c r="C114" s="104" t="s">
        <v>218</v>
      </c>
      <c r="D114" s="103">
        <v>200</v>
      </c>
      <c r="E114" s="105">
        <v>4.28440366972477</v>
      </c>
      <c r="F114" s="105">
        <v>4.67</v>
      </c>
      <c r="G114" s="110">
        <v>856.88073394495405</v>
      </c>
      <c r="H114" s="110">
        <v>934</v>
      </c>
    </row>
    <row r="115" spans="1:8" x14ac:dyDescent="0.25">
      <c r="A115" s="103">
        <v>112</v>
      </c>
      <c r="B115" s="109" t="s">
        <v>427</v>
      </c>
      <c r="C115" s="104" t="s">
        <v>210</v>
      </c>
      <c r="D115" s="103">
        <v>18</v>
      </c>
      <c r="E115" s="105">
        <v>8.6330275229357785</v>
      </c>
      <c r="F115" s="105">
        <v>9.41</v>
      </c>
      <c r="G115" s="110">
        <v>155.39449541284401</v>
      </c>
      <c r="H115" s="110">
        <v>169.38</v>
      </c>
    </row>
    <row r="116" spans="1:8" x14ac:dyDescent="0.25">
      <c r="A116" s="103">
        <v>113</v>
      </c>
      <c r="B116" s="109" t="s">
        <v>428</v>
      </c>
      <c r="C116" s="104" t="s">
        <v>210</v>
      </c>
      <c r="D116" s="103">
        <v>360</v>
      </c>
      <c r="E116" s="105">
        <v>1.9357798165137612</v>
      </c>
      <c r="F116" s="105">
        <v>2.11</v>
      </c>
      <c r="G116" s="110">
        <v>696.88073394495405</v>
      </c>
      <c r="H116" s="110">
        <v>759.59999999999991</v>
      </c>
    </row>
    <row r="117" spans="1:8" x14ac:dyDescent="0.25">
      <c r="A117" s="103">
        <v>114</v>
      </c>
      <c r="B117" s="109" t="s">
        <v>429</v>
      </c>
      <c r="C117" s="104" t="s">
        <v>212</v>
      </c>
      <c r="D117" s="103">
        <v>1300</v>
      </c>
      <c r="E117" s="105">
        <v>3.9541284403669716</v>
      </c>
      <c r="F117" s="105">
        <v>4.3099999999999996</v>
      </c>
      <c r="G117" s="110">
        <v>5140.3669724770634</v>
      </c>
      <c r="H117" s="110">
        <v>5602.9999999999991</v>
      </c>
    </row>
    <row r="118" spans="1:8" ht="45" x14ac:dyDescent="0.25">
      <c r="A118" s="103">
        <v>115</v>
      </c>
      <c r="B118" s="109" t="s">
        <v>430</v>
      </c>
      <c r="C118" s="104" t="s">
        <v>210</v>
      </c>
      <c r="D118" s="103">
        <v>120</v>
      </c>
      <c r="E118" s="105">
        <v>20.467889908256879</v>
      </c>
      <c r="F118" s="105">
        <v>22.31</v>
      </c>
      <c r="G118" s="110">
        <v>2456.1467889908254</v>
      </c>
      <c r="H118" s="110">
        <v>2677.2</v>
      </c>
    </row>
    <row r="119" spans="1:8" ht="30" x14ac:dyDescent="0.25">
      <c r="A119" s="103">
        <v>116</v>
      </c>
      <c r="B119" s="109" t="s">
        <v>431</v>
      </c>
      <c r="C119" s="104" t="s">
        <v>212</v>
      </c>
      <c r="D119" s="103">
        <v>50</v>
      </c>
      <c r="E119" s="105">
        <v>4.8440366972477067</v>
      </c>
      <c r="F119" s="105">
        <v>5.28</v>
      </c>
      <c r="G119" s="110">
        <v>242.20183486238534</v>
      </c>
      <c r="H119" s="110">
        <v>264</v>
      </c>
    </row>
    <row r="120" spans="1:8" x14ac:dyDescent="0.25">
      <c r="A120" s="103">
        <v>117</v>
      </c>
      <c r="B120" s="109" t="s">
        <v>432</v>
      </c>
      <c r="C120" s="104" t="s">
        <v>209</v>
      </c>
      <c r="D120" s="103">
        <v>30</v>
      </c>
      <c r="E120" s="105">
        <v>6.1559633027522933</v>
      </c>
      <c r="F120" s="105">
        <v>6.71</v>
      </c>
      <c r="G120" s="110">
        <v>184.67889908256879</v>
      </c>
      <c r="H120" s="110">
        <v>201.3</v>
      </c>
    </row>
    <row r="121" spans="1:8" x14ac:dyDescent="0.25">
      <c r="A121" s="103">
        <v>118</v>
      </c>
      <c r="B121" s="109" t="s">
        <v>273</v>
      </c>
      <c r="C121" s="104" t="s">
        <v>305</v>
      </c>
      <c r="D121" s="103">
        <v>1500</v>
      </c>
      <c r="E121" s="105">
        <v>0.37614678899082565</v>
      </c>
      <c r="F121" s="105">
        <v>0.41</v>
      </c>
      <c r="G121" s="110">
        <v>564.22018348623851</v>
      </c>
      <c r="H121" s="110">
        <v>615</v>
      </c>
    </row>
    <row r="122" spans="1:8" x14ac:dyDescent="0.25">
      <c r="A122" s="103">
        <v>119</v>
      </c>
      <c r="B122" s="109" t="s">
        <v>433</v>
      </c>
      <c r="C122" s="104" t="s">
        <v>209</v>
      </c>
      <c r="D122" s="103">
        <v>10</v>
      </c>
      <c r="E122" s="105">
        <v>6.4220183486238529</v>
      </c>
      <c r="F122" s="105">
        <v>7</v>
      </c>
      <c r="G122" s="110">
        <v>64.220183486238525</v>
      </c>
      <c r="H122" s="110">
        <v>70</v>
      </c>
    </row>
    <row r="123" spans="1:8" ht="30" x14ac:dyDescent="0.25">
      <c r="A123" s="103">
        <v>120</v>
      </c>
      <c r="B123" s="109" t="s">
        <v>306</v>
      </c>
      <c r="C123" s="104" t="s">
        <v>118</v>
      </c>
      <c r="D123" s="103">
        <v>9750</v>
      </c>
      <c r="E123" s="105">
        <v>0.13761467889908255</v>
      </c>
      <c r="F123" s="105">
        <v>0.15</v>
      </c>
      <c r="G123" s="110">
        <v>1341.7431192660549</v>
      </c>
      <c r="H123" s="110">
        <v>1462.5</v>
      </c>
    </row>
    <row r="124" spans="1:8" ht="30" x14ac:dyDescent="0.25">
      <c r="A124" s="103">
        <v>121</v>
      </c>
      <c r="B124" s="109" t="s">
        <v>434</v>
      </c>
      <c r="C124" s="104" t="s">
        <v>226</v>
      </c>
      <c r="D124" s="103">
        <v>160</v>
      </c>
      <c r="E124" s="105">
        <v>34.036697247706421</v>
      </c>
      <c r="F124" s="105">
        <v>37.1</v>
      </c>
      <c r="G124" s="110">
        <v>5445.8715596330276</v>
      </c>
      <c r="H124" s="110">
        <v>5936</v>
      </c>
    </row>
    <row r="125" spans="1:8" x14ac:dyDescent="0.25">
      <c r="A125" s="103">
        <v>122</v>
      </c>
      <c r="B125" s="109" t="s">
        <v>435</v>
      </c>
      <c r="C125" s="104" t="s">
        <v>227</v>
      </c>
      <c r="D125" s="103">
        <v>30</v>
      </c>
      <c r="E125" s="105">
        <v>3.2660550458715596</v>
      </c>
      <c r="F125" s="105">
        <v>3.56</v>
      </c>
      <c r="G125" s="110">
        <v>97.981651376146786</v>
      </c>
      <c r="H125" s="110">
        <v>106.8</v>
      </c>
    </row>
    <row r="126" spans="1:8" x14ac:dyDescent="0.25">
      <c r="A126" s="103">
        <v>123</v>
      </c>
      <c r="B126" s="109" t="s">
        <v>307</v>
      </c>
      <c r="C126" s="104" t="s">
        <v>109</v>
      </c>
      <c r="D126" s="103">
        <v>2700</v>
      </c>
      <c r="E126" s="105">
        <v>0.40366972477064217</v>
      </c>
      <c r="F126" s="105">
        <v>0.44</v>
      </c>
      <c r="G126" s="110">
        <v>1089.9082568807339</v>
      </c>
      <c r="H126" s="110">
        <v>1188</v>
      </c>
    </row>
    <row r="127" spans="1:8" ht="30" x14ac:dyDescent="0.25">
      <c r="A127" s="103">
        <v>124</v>
      </c>
      <c r="B127" s="109" t="s">
        <v>436</v>
      </c>
      <c r="C127" s="104" t="s">
        <v>437</v>
      </c>
      <c r="D127" s="103">
        <v>60</v>
      </c>
      <c r="E127" s="105">
        <v>0.51376146788990829</v>
      </c>
      <c r="F127" s="105">
        <v>0.56000000000000005</v>
      </c>
      <c r="G127" s="110">
        <v>30.825688073394495</v>
      </c>
      <c r="H127" s="110">
        <v>33.6</v>
      </c>
    </row>
    <row r="128" spans="1:8" x14ac:dyDescent="0.25">
      <c r="A128" s="103">
        <v>125</v>
      </c>
      <c r="B128" s="109" t="s">
        <v>123</v>
      </c>
      <c r="C128" s="104" t="s">
        <v>109</v>
      </c>
      <c r="D128" s="103">
        <v>30</v>
      </c>
      <c r="E128" s="105">
        <v>2.8165137614678897</v>
      </c>
      <c r="F128" s="105">
        <v>3.07</v>
      </c>
      <c r="G128" s="110">
        <v>84.495412844036693</v>
      </c>
      <c r="H128" s="110">
        <v>92.1</v>
      </c>
    </row>
    <row r="129" spans="1:8" x14ac:dyDescent="0.25">
      <c r="A129" s="103">
        <v>126</v>
      </c>
      <c r="B129" s="109" t="s">
        <v>438</v>
      </c>
      <c r="C129" s="104" t="s">
        <v>439</v>
      </c>
      <c r="D129" s="103">
        <v>30</v>
      </c>
      <c r="E129" s="105">
        <v>0.48623853211009171</v>
      </c>
      <c r="F129" s="105">
        <v>0.53</v>
      </c>
      <c r="G129" s="110">
        <v>14.587155963302752</v>
      </c>
      <c r="H129" s="110">
        <v>15.9</v>
      </c>
    </row>
    <row r="130" spans="1:8" x14ac:dyDescent="0.25">
      <c r="A130" s="103">
        <v>127</v>
      </c>
      <c r="B130" s="109" t="s">
        <v>135</v>
      </c>
      <c r="C130" s="104" t="s">
        <v>108</v>
      </c>
      <c r="D130" s="103">
        <v>38000</v>
      </c>
      <c r="E130" s="105">
        <v>1.1376146788990824</v>
      </c>
      <c r="F130" s="105">
        <v>1.24</v>
      </c>
      <c r="G130" s="110">
        <v>43229.357798165132</v>
      </c>
      <c r="H130" s="110">
        <v>47120</v>
      </c>
    </row>
    <row r="131" spans="1:8" x14ac:dyDescent="0.25">
      <c r="A131" s="103">
        <v>128</v>
      </c>
      <c r="B131" s="109" t="s">
        <v>228</v>
      </c>
      <c r="C131" s="104" t="s">
        <v>108</v>
      </c>
      <c r="D131" s="103">
        <v>4800</v>
      </c>
      <c r="E131" s="105">
        <v>7.3394495412844027E-2</v>
      </c>
      <c r="F131" s="105">
        <v>0.08</v>
      </c>
      <c r="G131" s="110">
        <v>352.29357798165131</v>
      </c>
      <c r="H131" s="110">
        <v>384</v>
      </c>
    </row>
    <row r="132" spans="1:8" x14ac:dyDescent="0.25">
      <c r="A132" s="103">
        <v>129</v>
      </c>
      <c r="B132" s="109" t="s">
        <v>229</v>
      </c>
      <c r="C132" s="104" t="s">
        <v>108</v>
      </c>
      <c r="D132" s="103">
        <v>180</v>
      </c>
      <c r="E132" s="105">
        <v>0.4678899082568807</v>
      </c>
      <c r="F132" s="105">
        <v>0.51</v>
      </c>
      <c r="G132" s="110">
        <v>84.220183486238525</v>
      </c>
      <c r="H132" s="110">
        <v>91.8</v>
      </c>
    </row>
    <row r="133" spans="1:8" x14ac:dyDescent="0.25">
      <c r="A133" s="103">
        <v>130</v>
      </c>
      <c r="B133" s="109" t="s">
        <v>440</v>
      </c>
      <c r="C133" s="104" t="s">
        <v>210</v>
      </c>
      <c r="D133" s="103">
        <v>160</v>
      </c>
      <c r="E133" s="105">
        <v>4.8715596330275224</v>
      </c>
      <c r="F133" s="105">
        <v>5.31</v>
      </c>
      <c r="G133" s="110">
        <v>779.44954128440361</v>
      </c>
      <c r="H133" s="110">
        <v>849.59999999999991</v>
      </c>
    </row>
    <row r="134" spans="1:8" x14ac:dyDescent="0.25">
      <c r="A134" s="103">
        <v>131</v>
      </c>
      <c r="B134" s="109" t="s">
        <v>136</v>
      </c>
      <c r="C134" s="104" t="s">
        <v>108</v>
      </c>
      <c r="D134" s="103">
        <v>3700</v>
      </c>
      <c r="E134" s="105">
        <v>0.17431192660550457</v>
      </c>
      <c r="F134" s="105">
        <v>0.19</v>
      </c>
      <c r="G134" s="110">
        <v>644.95412844036696</v>
      </c>
      <c r="H134" s="110">
        <v>703</v>
      </c>
    </row>
    <row r="135" spans="1:8" x14ac:dyDescent="0.25">
      <c r="A135" s="103">
        <v>132</v>
      </c>
      <c r="B135" s="109" t="s">
        <v>441</v>
      </c>
      <c r="C135" s="104" t="s">
        <v>108</v>
      </c>
      <c r="D135" s="103">
        <v>90</v>
      </c>
      <c r="E135" s="105">
        <v>0.1834862385321101</v>
      </c>
      <c r="F135" s="105">
        <v>0.2</v>
      </c>
      <c r="G135" s="110">
        <v>16.513761467889911</v>
      </c>
      <c r="H135" s="110">
        <v>18</v>
      </c>
    </row>
    <row r="136" spans="1:8" x14ac:dyDescent="0.25">
      <c r="A136" s="103">
        <v>133</v>
      </c>
      <c r="B136" s="109" t="s">
        <v>308</v>
      </c>
      <c r="C136" s="104" t="s">
        <v>109</v>
      </c>
      <c r="D136" s="103">
        <v>6500</v>
      </c>
      <c r="E136" s="105">
        <v>0.33027522935779813</v>
      </c>
      <c r="F136" s="105">
        <v>0.36</v>
      </c>
      <c r="G136" s="110">
        <v>2146.788990825688</v>
      </c>
      <c r="H136" s="110">
        <v>2340</v>
      </c>
    </row>
    <row r="137" spans="1:8" ht="30" x14ac:dyDescent="0.25">
      <c r="A137" s="103">
        <v>134</v>
      </c>
      <c r="B137" s="109" t="s">
        <v>442</v>
      </c>
      <c r="C137" s="104" t="s">
        <v>210</v>
      </c>
      <c r="D137" s="103">
        <v>100</v>
      </c>
      <c r="E137" s="105">
        <v>1.1559633027522935</v>
      </c>
      <c r="F137" s="105">
        <v>1.26</v>
      </c>
      <c r="G137" s="110">
        <v>115.59633027522935</v>
      </c>
      <c r="H137" s="110">
        <v>126</v>
      </c>
    </row>
    <row r="138" spans="1:8" x14ac:dyDescent="0.25">
      <c r="A138" s="103">
        <v>135</v>
      </c>
      <c r="B138" s="109" t="s">
        <v>309</v>
      </c>
      <c r="C138" s="104" t="s">
        <v>108</v>
      </c>
      <c r="D138" s="103">
        <v>1200</v>
      </c>
      <c r="E138" s="105">
        <v>0.17431192660550457</v>
      </c>
      <c r="F138" s="105">
        <v>0.19</v>
      </c>
      <c r="G138" s="110">
        <v>209.17431192660547</v>
      </c>
      <c r="H138" s="110">
        <v>228</v>
      </c>
    </row>
    <row r="139" spans="1:8" x14ac:dyDescent="0.25">
      <c r="A139" s="103">
        <v>136</v>
      </c>
      <c r="B139" s="109" t="s">
        <v>114</v>
      </c>
      <c r="C139" s="104" t="s">
        <v>109</v>
      </c>
      <c r="D139" s="103">
        <v>12600</v>
      </c>
      <c r="E139" s="105">
        <v>0.15596330275229359</v>
      </c>
      <c r="F139" s="105">
        <v>0.17</v>
      </c>
      <c r="G139" s="110">
        <v>1965.1376146788991</v>
      </c>
      <c r="H139" s="110">
        <v>2142</v>
      </c>
    </row>
    <row r="140" spans="1:8" x14ac:dyDescent="0.25">
      <c r="A140" s="103">
        <v>137</v>
      </c>
      <c r="B140" s="109" t="s">
        <v>310</v>
      </c>
      <c r="C140" s="104" t="s">
        <v>108</v>
      </c>
      <c r="D140" s="103">
        <v>30</v>
      </c>
      <c r="E140" s="105">
        <v>0.48623853211009171</v>
      </c>
      <c r="F140" s="105">
        <v>0.53</v>
      </c>
      <c r="G140" s="110">
        <v>14.587155963302752</v>
      </c>
      <c r="H140" s="110">
        <v>15.9</v>
      </c>
    </row>
    <row r="141" spans="1:8" ht="30" x14ac:dyDescent="0.25">
      <c r="A141" s="103">
        <v>138</v>
      </c>
      <c r="B141" s="109" t="s">
        <v>443</v>
      </c>
      <c r="C141" s="104" t="s">
        <v>210</v>
      </c>
      <c r="D141" s="103">
        <v>180</v>
      </c>
      <c r="E141" s="105">
        <v>5.4128440366972477</v>
      </c>
      <c r="F141" s="105">
        <v>5.9</v>
      </c>
      <c r="G141" s="110">
        <v>974.3119266055046</v>
      </c>
      <c r="H141" s="110">
        <v>1062</v>
      </c>
    </row>
    <row r="142" spans="1:8" ht="45" x14ac:dyDescent="0.25">
      <c r="A142" s="103">
        <v>139</v>
      </c>
      <c r="B142" s="109" t="s">
        <v>117</v>
      </c>
      <c r="C142" s="104" t="s">
        <v>230</v>
      </c>
      <c r="D142" s="103">
        <v>24500</v>
      </c>
      <c r="E142" s="105">
        <v>0.12844036697247707</v>
      </c>
      <c r="F142" s="105">
        <v>0.14000000000000001</v>
      </c>
      <c r="G142" s="110">
        <v>3146.7889908256884</v>
      </c>
      <c r="H142" s="110">
        <v>3430.0000000000005</v>
      </c>
    </row>
    <row r="143" spans="1:8" x14ac:dyDescent="0.25">
      <c r="A143" s="103">
        <v>140</v>
      </c>
      <c r="B143" s="109" t="s">
        <v>444</v>
      </c>
      <c r="C143" s="104" t="s">
        <v>210</v>
      </c>
      <c r="D143" s="103">
        <v>2</v>
      </c>
      <c r="E143" s="105">
        <v>2.2935779816513762</v>
      </c>
      <c r="F143" s="105">
        <v>2.5</v>
      </c>
      <c r="G143" s="110">
        <v>4.5871559633027523</v>
      </c>
      <c r="H143" s="110">
        <v>5</v>
      </c>
    </row>
    <row r="144" spans="1:8" ht="45" x14ac:dyDescent="0.25">
      <c r="A144" s="103">
        <v>141</v>
      </c>
      <c r="B144" s="109" t="s">
        <v>311</v>
      </c>
      <c r="C144" s="104" t="s">
        <v>231</v>
      </c>
      <c r="D144" s="103">
        <v>210</v>
      </c>
      <c r="E144" s="105">
        <v>0.44954128440366969</v>
      </c>
      <c r="F144" s="105">
        <v>0.49</v>
      </c>
      <c r="G144" s="110">
        <v>94.403669724770637</v>
      </c>
      <c r="H144" s="110">
        <v>102.89999999999999</v>
      </c>
    </row>
    <row r="145" spans="1:8" x14ac:dyDescent="0.25">
      <c r="A145" s="103">
        <v>142</v>
      </c>
      <c r="B145" s="109" t="s">
        <v>445</v>
      </c>
      <c r="C145" s="104" t="s">
        <v>108</v>
      </c>
      <c r="D145" s="103">
        <v>300</v>
      </c>
      <c r="E145" s="105">
        <v>0.62385321100917435</v>
      </c>
      <c r="F145" s="105">
        <v>0.68</v>
      </c>
      <c r="G145" s="110">
        <v>187.1559633027523</v>
      </c>
      <c r="H145" s="110">
        <v>204.00000000000003</v>
      </c>
    </row>
    <row r="146" spans="1:8" ht="30" x14ac:dyDescent="0.25">
      <c r="A146" s="103">
        <v>143</v>
      </c>
      <c r="B146" s="109" t="s">
        <v>446</v>
      </c>
      <c r="C146" s="104" t="s">
        <v>212</v>
      </c>
      <c r="D146" s="103">
        <v>30</v>
      </c>
      <c r="E146" s="105">
        <v>2.2293577981651378</v>
      </c>
      <c r="F146" s="105">
        <v>2.4300000000000002</v>
      </c>
      <c r="G146" s="110">
        <v>66.88073394495413</v>
      </c>
      <c r="H146" s="110">
        <v>72.900000000000006</v>
      </c>
    </row>
    <row r="147" spans="1:8" ht="30" x14ac:dyDescent="0.25">
      <c r="A147" s="103">
        <v>144</v>
      </c>
      <c r="B147" s="109" t="s">
        <v>447</v>
      </c>
      <c r="C147" s="104" t="s">
        <v>232</v>
      </c>
      <c r="D147" s="103">
        <v>450</v>
      </c>
      <c r="E147" s="105">
        <v>3.688073394495412</v>
      </c>
      <c r="F147" s="105">
        <v>4.0199999999999996</v>
      </c>
      <c r="G147" s="110">
        <v>1659.6330275229354</v>
      </c>
      <c r="H147" s="110">
        <v>1808.9999999999998</v>
      </c>
    </row>
    <row r="148" spans="1:8" ht="30" x14ac:dyDescent="0.25">
      <c r="A148" s="103">
        <v>145</v>
      </c>
      <c r="B148" s="109" t="s">
        <v>448</v>
      </c>
      <c r="C148" s="104" t="s">
        <v>212</v>
      </c>
      <c r="D148" s="103">
        <v>14</v>
      </c>
      <c r="E148" s="105">
        <v>6.7889908256880735</v>
      </c>
      <c r="F148" s="105">
        <v>7.4</v>
      </c>
      <c r="G148" s="110">
        <v>95.045871559633028</v>
      </c>
      <c r="H148" s="110">
        <v>103.60000000000001</v>
      </c>
    </row>
    <row r="149" spans="1:8" x14ac:dyDescent="0.25">
      <c r="A149" s="103">
        <v>146</v>
      </c>
      <c r="B149" s="109" t="s">
        <v>312</v>
      </c>
      <c r="C149" s="104" t="s">
        <v>108</v>
      </c>
      <c r="D149" s="103">
        <v>600</v>
      </c>
      <c r="E149" s="105">
        <v>0.21100917431192659</v>
      </c>
      <c r="F149" s="105">
        <v>0.23</v>
      </c>
      <c r="G149" s="110">
        <v>126.60550458715595</v>
      </c>
      <c r="H149" s="110">
        <v>138</v>
      </c>
    </row>
    <row r="150" spans="1:8" x14ac:dyDescent="0.25">
      <c r="A150" s="103">
        <v>147</v>
      </c>
      <c r="B150" s="109" t="s">
        <v>246</v>
      </c>
      <c r="C150" s="104" t="s">
        <v>313</v>
      </c>
      <c r="D150" s="103">
        <v>2160</v>
      </c>
      <c r="E150" s="105">
        <v>0.85321100917431192</v>
      </c>
      <c r="F150" s="105">
        <v>0.93</v>
      </c>
      <c r="G150" s="110">
        <v>1842.9357798165138</v>
      </c>
      <c r="H150" s="110">
        <v>2008.8000000000002</v>
      </c>
    </row>
    <row r="151" spans="1:8" x14ac:dyDescent="0.25">
      <c r="A151" s="103">
        <v>148</v>
      </c>
      <c r="B151" s="109" t="s">
        <v>137</v>
      </c>
      <c r="C151" s="104" t="s">
        <v>108</v>
      </c>
      <c r="D151" s="103">
        <v>3600</v>
      </c>
      <c r="E151" s="105">
        <v>0.11926605504587155</v>
      </c>
      <c r="F151" s="105">
        <v>0.13</v>
      </c>
      <c r="G151" s="110">
        <v>429.35779816513758</v>
      </c>
      <c r="H151" s="110">
        <v>468</v>
      </c>
    </row>
    <row r="152" spans="1:8" ht="30" x14ac:dyDescent="0.25">
      <c r="A152" s="103">
        <v>149</v>
      </c>
      <c r="B152" s="109" t="s">
        <v>314</v>
      </c>
      <c r="C152" s="104" t="s">
        <v>139</v>
      </c>
      <c r="D152" s="103">
        <v>1450</v>
      </c>
      <c r="E152" s="105">
        <v>0.1834862385321101</v>
      </c>
      <c r="F152" s="105">
        <v>0.2</v>
      </c>
      <c r="G152" s="110">
        <v>266.05504587155963</v>
      </c>
      <c r="H152" s="110">
        <v>290</v>
      </c>
    </row>
    <row r="153" spans="1:8" ht="45" x14ac:dyDescent="0.25">
      <c r="A153" s="103">
        <v>150</v>
      </c>
      <c r="B153" s="109" t="s">
        <v>138</v>
      </c>
      <c r="C153" s="104" t="s">
        <v>233</v>
      </c>
      <c r="D153" s="103">
        <v>49100</v>
      </c>
      <c r="E153" s="105">
        <v>0.44954128440366969</v>
      </c>
      <c r="F153" s="105">
        <v>0.49</v>
      </c>
      <c r="G153" s="110">
        <v>22072.47706422018</v>
      </c>
      <c r="H153" s="110">
        <v>24059</v>
      </c>
    </row>
    <row r="154" spans="1:8" x14ac:dyDescent="0.25">
      <c r="A154" s="103">
        <v>151</v>
      </c>
      <c r="B154" s="109" t="s">
        <v>274</v>
      </c>
      <c r="C154" s="104" t="s">
        <v>108</v>
      </c>
      <c r="D154" s="103">
        <v>123</v>
      </c>
      <c r="E154" s="105">
        <v>6.330275229357798</v>
      </c>
      <c r="F154" s="105">
        <v>6.9</v>
      </c>
      <c r="G154" s="110">
        <v>778.62385321100919</v>
      </c>
      <c r="H154" s="110">
        <v>848.7</v>
      </c>
    </row>
    <row r="155" spans="1:8" ht="30" x14ac:dyDescent="0.25">
      <c r="A155" s="103">
        <v>152</v>
      </c>
      <c r="B155" s="109" t="s">
        <v>449</v>
      </c>
      <c r="C155" s="104" t="s">
        <v>224</v>
      </c>
      <c r="D155" s="103">
        <v>130</v>
      </c>
      <c r="E155" s="105">
        <v>498.1192660550459</v>
      </c>
      <c r="F155" s="105">
        <v>542.95000000000005</v>
      </c>
      <c r="G155" s="110">
        <v>64755.504587155963</v>
      </c>
      <c r="H155" s="110">
        <v>70583.5</v>
      </c>
    </row>
    <row r="156" spans="1:8" ht="30" x14ac:dyDescent="0.25">
      <c r="A156" s="103">
        <v>153</v>
      </c>
      <c r="B156" s="109" t="s">
        <v>450</v>
      </c>
      <c r="C156" s="104" t="s">
        <v>224</v>
      </c>
      <c r="D156" s="103">
        <v>100</v>
      </c>
      <c r="E156" s="105">
        <v>739.38532110091728</v>
      </c>
      <c r="F156" s="105">
        <v>805.93</v>
      </c>
      <c r="G156" s="110">
        <v>73938.532110091735</v>
      </c>
      <c r="H156" s="110">
        <v>80593</v>
      </c>
    </row>
    <row r="157" spans="1:8" ht="30" x14ac:dyDescent="0.25">
      <c r="A157" s="103">
        <v>154</v>
      </c>
      <c r="B157" s="109" t="s">
        <v>451</v>
      </c>
      <c r="C157" s="104" t="s">
        <v>212</v>
      </c>
      <c r="D157" s="103">
        <v>125</v>
      </c>
      <c r="E157" s="105">
        <v>10.669724770642201</v>
      </c>
      <c r="F157" s="105">
        <v>11.63</v>
      </c>
      <c r="G157" s="110">
        <v>1333.715596330275</v>
      </c>
      <c r="H157" s="110">
        <v>1453.75</v>
      </c>
    </row>
    <row r="158" spans="1:8" ht="30" x14ac:dyDescent="0.25">
      <c r="A158" s="103">
        <v>155</v>
      </c>
      <c r="B158" s="109" t="s">
        <v>452</v>
      </c>
      <c r="C158" s="104" t="s">
        <v>218</v>
      </c>
      <c r="D158" s="103">
        <v>24</v>
      </c>
      <c r="E158" s="105">
        <v>3.0550458715596327</v>
      </c>
      <c r="F158" s="105">
        <v>3.33</v>
      </c>
      <c r="G158" s="110">
        <v>73.321100917431181</v>
      </c>
      <c r="H158" s="110">
        <v>79.92</v>
      </c>
    </row>
    <row r="159" spans="1:8" x14ac:dyDescent="0.25">
      <c r="A159" s="103">
        <v>156</v>
      </c>
      <c r="B159" s="109" t="s">
        <v>140</v>
      </c>
      <c r="C159" s="104" t="s">
        <v>165</v>
      </c>
      <c r="D159" s="103">
        <v>1500</v>
      </c>
      <c r="E159" s="105">
        <v>8.2568807339449532E-2</v>
      </c>
      <c r="F159" s="105">
        <v>0.09</v>
      </c>
      <c r="G159" s="110">
        <v>123.8532110091743</v>
      </c>
      <c r="H159" s="110">
        <v>135</v>
      </c>
    </row>
    <row r="160" spans="1:8" ht="30" x14ac:dyDescent="0.25">
      <c r="A160" s="103">
        <v>157</v>
      </c>
      <c r="B160" s="109" t="s">
        <v>315</v>
      </c>
      <c r="C160" s="104" t="s">
        <v>234</v>
      </c>
      <c r="D160" s="103">
        <v>1610</v>
      </c>
      <c r="E160" s="105">
        <v>0.2844036697247706</v>
      </c>
      <c r="F160" s="105">
        <v>0.31</v>
      </c>
      <c r="G160" s="110">
        <v>457.88990825688069</v>
      </c>
      <c r="H160" s="110">
        <v>499.1</v>
      </c>
    </row>
    <row r="161" spans="1:8" x14ac:dyDescent="0.25">
      <c r="A161" s="103">
        <v>158</v>
      </c>
      <c r="B161" s="109" t="s">
        <v>119</v>
      </c>
      <c r="C161" s="104" t="s">
        <v>108</v>
      </c>
      <c r="D161" s="103">
        <v>2210</v>
      </c>
      <c r="E161" s="105">
        <v>0.33027522935779813</v>
      </c>
      <c r="F161" s="105">
        <v>0.36</v>
      </c>
      <c r="G161" s="110">
        <v>729.90825688073392</v>
      </c>
      <c r="H161" s="110">
        <v>795.6</v>
      </c>
    </row>
    <row r="162" spans="1:8" x14ac:dyDescent="0.25">
      <c r="A162" s="103">
        <v>159</v>
      </c>
      <c r="B162" s="109" t="s">
        <v>316</v>
      </c>
      <c r="C162" s="104" t="s">
        <v>108</v>
      </c>
      <c r="D162" s="103">
        <v>710</v>
      </c>
      <c r="E162" s="105">
        <v>0.66055045871559626</v>
      </c>
      <c r="F162" s="105">
        <v>0.72</v>
      </c>
      <c r="G162" s="110">
        <v>468.99082568807336</v>
      </c>
      <c r="H162" s="110">
        <v>511.2</v>
      </c>
    </row>
    <row r="163" spans="1:8" ht="30" x14ac:dyDescent="0.25">
      <c r="A163" s="103">
        <v>160</v>
      </c>
      <c r="B163" s="109" t="s">
        <v>453</v>
      </c>
      <c r="C163" s="104" t="s">
        <v>210</v>
      </c>
      <c r="D163" s="103">
        <v>200</v>
      </c>
      <c r="E163" s="105">
        <v>8.8073394495412831</v>
      </c>
      <c r="F163" s="105">
        <v>9.6</v>
      </c>
      <c r="G163" s="110">
        <v>1761.4678899082567</v>
      </c>
      <c r="H163" s="110">
        <v>1920</v>
      </c>
    </row>
    <row r="164" spans="1:8" ht="30" x14ac:dyDescent="0.25">
      <c r="A164" s="103">
        <v>161</v>
      </c>
      <c r="B164" s="109" t="s">
        <v>454</v>
      </c>
      <c r="C164" s="104" t="s">
        <v>235</v>
      </c>
      <c r="D164" s="103">
        <v>12</v>
      </c>
      <c r="E164" s="105">
        <v>6.5779816513761462</v>
      </c>
      <c r="F164" s="105">
        <v>7.17</v>
      </c>
      <c r="G164" s="110">
        <v>78.935779816513758</v>
      </c>
      <c r="H164" s="110">
        <v>86.039999999999992</v>
      </c>
    </row>
    <row r="165" spans="1:8" x14ac:dyDescent="0.25">
      <c r="A165" s="103">
        <v>162</v>
      </c>
      <c r="B165" s="109" t="s">
        <v>141</v>
      </c>
      <c r="C165" s="104" t="s">
        <v>108</v>
      </c>
      <c r="D165" s="103">
        <v>7000</v>
      </c>
      <c r="E165" s="105">
        <v>0.21100917431192659</v>
      </c>
      <c r="F165" s="105">
        <v>0.23</v>
      </c>
      <c r="G165" s="110">
        <v>1477.0642201834862</v>
      </c>
      <c r="H165" s="110">
        <v>1610</v>
      </c>
    </row>
    <row r="166" spans="1:8" x14ac:dyDescent="0.25">
      <c r="A166" s="103">
        <v>163</v>
      </c>
      <c r="B166" s="109" t="s">
        <v>455</v>
      </c>
      <c r="C166" s="104" t="s">
        <v>108</v>
      </c>
      <c r="D166" s="103">
        <v>100</v>
      </c>
      <c r="E166" s="105">
        <v>0.76146788990825676</v>
      </c>
      <c r="F166" s="105">
        <v>0.83</v>
      </c>
      <c r="G166" s="110">
        <v>76.146788990825669</v>
      </c>
      <c r="H166" s="110">
        <v>83</v>
      </c>
    </row>
    <row r="167" spans="1:8" ht="30" x14ac:dyDescent="0.25">
      <c r="A167" s="103">
        <v>164</v>
      </c>
      <c r="B167" s="109" t="s">
        <v>456</v>
      </c>
      <c r="C167" s="104" t="s">
        <v>236</v>
      </c>
      <c r="D167" s="103">
        <v>30</v>
      </c>
      <c r="E167" s="105">
        <v>53.999999999999993</v>
      </c>
      <c r="F167" s="105">
        <v>58.86</v>
      </c>
      <c r="G167" s="110">
        <v>1619.9999999999998</v>
      </c>
      <c r="H167" s="110">
        <v>1765.8</v>
      </c>
    </row>
    <row r="168" spans="1:8" x14ac:dyDescent="0.25">
      <c r="A168" s="103">
        <v>165</v>
      </c>
      <c r="B168" s="109" t="s">
        <v>457</v>
      </c>
      <c r="C168" s="104" t="s">
        <v>209</v>
      </c>
      <c r="D168" s="103">
        <v>60</v>
      </c>
      <c r="E168" s="105">
        <v>15.944954128440365</v>
      </c>
      <c r="F168" s="105">
        <v>17.38</v>
      </c>
      <c r="G168" s="110">
        <v>956.69724770642188</v>
      </c>
      <c r="H168" s="110">
        <v>1042.8</v>
      </c>
    </row>
    <row r="169" spans="1:8" x14ac:dyDescent="0.25">
      <c r="A169" s="103">
        <v>166</v>
      </c>
      <c r="B169" s="109" t="s">
        <v>317</v>
      </c>
      <c r="C169" s="104" t="s">
        <v>162</v>
      </c>
      <c r="D169" s="103">
        <v>480</v>
      </c>
      <c r="E169" s="105">
        <v>0.57798165137614677</v>
      </c>
      <c r="F169" s="105">
        <v>0.63</v>
      </c>
      <c r="G169" s="110">
        <v>277.43119266055044</v>
      </c>
      <c r="H169" s="110">
        <v>302.39999999999998</v>
      </c>
    </row>
    <row r="170" spans="1:8" x14ac:dyDescent="0.25">
      <c r="A170" s="103">
        <v>167</v>
      </c>
      <c r="B170" s="109" t="s">
        <v>318</v>
      </c>
      <c r="C170" s="104" t="s">
        <v>162</v>
      </c>
      <c r="D170" s="103">
        <v>550</v>
      </c>
      <c r="E170" s="105">
        <v>0.3669724770642202</v>
      </c>
      <c r="F170" s="105">
        <v>0.4</v>
      </c>
      <c r="G170" s="110">
        <v>201.83486238532112</v>
      </c>
      <c r="H170" s="110">
        <v>220</v>
      </c>
    </row>
    <row r="171" spans="1:8" x14ac:dyDescent="0.25">
      <c r="A171" s="103">
        <v>168</v>
      </c>
      <c r="B171" s="109" t="s">
        <v>319</v>
      </c>
      <c r="C171" s="104" t="s">
        <v>108</v>
      </c>
      <c r="D171" s="103">
        <v>1150</v>
      </c>
      <c r="E171" s="105">
        <v>6.4220183486238536E-2</v>
      </c>
      <c r="F171" s="105">
        <v>7.0000000000000007E-2</v>
      </c>
      <c r="G171" s="110">
        <v>73.853211009174316</v>
      </c>
      <c r="H171" s="110">
        <v>80.500000000000014</v>
      </c>
    </row>
    <row r="172" spans="1:8" x14ac:dyDescent="0.25">
      <c r="A172" s="103">
        <v>169</v>
      </c>
      <c r="B172" s="109" t="s">
        <v>320</v>
      </c>
      <c r="C172" s="104" t="s">
        <v>108</v>
      </c>
      <c r="D172" s="103">
        <v>50</v>
      </c>
      <c r="E172" s="105">
        <v>7.3394495412844027E-2</v>
      </c>
      <c r="F172" s="105">
        <v>0.08</v>
      </c>
      <c r="G172" s="110">
        <v>3.6697247706422012</v>
      </c>
      <c r="H172" s="110">
        <v>4</v>
      </c>
    </row>
    <row r="173" spans="1:8" x14ac:dyDescent="0.25">
      <c r="A173" s="103">
        <v>170</v>
      </c>
      <c r="B173" s="109" t="s">
        <v>458</v>
      </c>
      <c r="C173" s="104" t="s">
        <v>210</v>
      </c>
      <c r="D173" s="103">
        <v>680</v>
      </c>
      <c r="E173" s="105">
        <v>4.2201834862385317</v>
      </c>
      <c r="F173" s="105">
        <v>4.5999999999999996</v>
      </c>
      <c r="G173" s="110">
        <v>2869.7247706422017</v>
      </c>
      <c r="H173" s="110">
        <v>3127.9999999999995</v>
      </c>
    </row>
    <row r="174" spans="1:8" ht="30" x14ac:dyDescent="0.25">
      <c r="A174" s="103">
        <v>171</v>
      </c>
      <c r="B174" s="109" t="s">
        <v>321</v>
      </c>
      <c r="C174" s="104" t="s">
        <v>113</v>
      </c>
      <c r="D174" s="103">
        <v>2800</v>
      </c>
      <c r="E174" s="105">
        <v>0.55963302752293576</v>
      </c>
      <c r="F174" s="105">
        <v>0.61</v>
      </c>
      <c r="G174" s="110">
        <v>1566.9724770642201</v>
      </c>
      <c r="H174" s="110">
        <v>1708</v>
      </c>
    </row>
    <row r="175" spans="1:8" ht="30" x14ac:dyDescent="0.25">
      <c r="A175" s="103">
        <v>172</v>
      </c>
      <c r="B175" s="109" t="s">
        <v>142</v>
      </c>
      <c r="C175" s="104" t="s">
        <v>113</v>
      </c>
      <c r="D175" s="103">
        <v>19000</v>
      </c>
      <c r="E175" s="105">
        <v>1.3394495412844036</v>
      </c>
      <c r="F175" s="105">
        <v>1.46</v>
      </c>
      <c r="G175" s="110">
        <v>25449.541284403669</v>
      </c>
      <c r="H175" s="110">
        <v>27740</v>
      </c>
    </row>
    <row r="176" spans="1:8" x14ac:dyDescent="0.25">
      <c r="A176" s="103">
        <v>173</v>
      </c>
      <c r="B176" s="109" t="s">
        <v>322</v>
      </c>
      <c r="C176" s="104" t="s">
        <v>108</v>
      </c>
      <c r="D176" s="103">
        <v>17000</v>
      </c>
      <c r="E176" s="105">
        <v>0.2752293577981651</v>
      </c>
      <c r="F176" s="105">
        <v>0.3</v>
      </c>
      <c r="G176" s="110">
        <v>4678.899082568807</v>
      </c>
      <c r="H176" s="110">
        <v>5100</v>
      </c>
    </row>
    <row r="177" spans="1:8" x14ac:dyDescent="0.25">
      <c r="A177" s="103">
        <v>174</v>
      </c>
      <c r="B177" s="109" t="s">
        <v>459</v>
      </c>
      <c r="C177" s="104" t="s">
        <v>109</v>
      </c>
      <c r="D177" s="103">
        <v>96</v>
      </c>
      <c r="E177" s="105">
        <v>2.1284403669724767</v>
      </c>
      <c r="F177" s="105">
        <v>2.3199999999999998</v>
      </c>
      <c r="G177" s="110">
        <v>204.33027522935777</v>
      </c>
      <c r="H177" s="110">
        <v>222.71999999999997</v>
      </c>
    </row>
    <row r="178" spans="1:8" x14ac:dyDescent="0.25">
      <c r="A178" s="103">
        <v>175</v>
      </c>
      <c r="B178" s="109" t="s">
        <v>323</v>
      </c>
      <c r="C178" s="104" t="s">
        <v>108</v>
      </c>
      <c r="D178" s="103">
        <v>1200</v>
      </c>
      <c r="E178" s="105">
        <v>0.88073394495412838</v>
      </c>
      <c r="F178" s="105">
        <v>0.96</v>
      </c>
      <c r="G178" s="110">
        <v>1056.880733944954</v>
      </c>
      <c r="H178" s="110">
        <v>1152</v>
      </c>
    </row>
    <row r="179" spans="1:8" x14ac:dyDescent="0.25">
      <c r="A179" s="103">
        <v>176</v>
      </c>
      <c r="B179" s="109" t="s">
        <v>324</v>
      </c>
      <c r="C179" s="104" t="s">
        <v>109</v>
      </c>
      <c r="D179" s="103">
        <v>12200</v>
      </c>
      <c r="E179" s="105">
        <v>0.50458715596330272</v>
      </c>
      <c r="F179" s="105">
        <v>0.55000000000000004</v>
      </c>
      <c r="G179" s="110">
        <v>6155.9633027522932</v>
      </c>
      <c r="H179" s="110">
        <v>6710.0000000000009</v>
      </c>
    </row>
    <row r="180" spans="1:8" x14ac:dyDescent="0.25">
      <c r="A180" s="103">
        <v>177</v>
      </c>
      <c r="B180" s="109" t="s">
        <v>460</v>
      </c>
      <c r="C180" s="104" t="s">
        <v>275</v>
      </c>
      <c r="D180" s="103">
        <v>122</v>
      </c>
      <c r="E180" s="105">
        <v>12.587155963302752</v>
      </c>
      <c r="F180" s="105">
        <v>13.72</v>
      </c>
      <c r="G180" s="110">
        <v>1535.6330275229359</v>
      </c>
      <c r="H180" s="110">
        <v>1673.8400000000001</v>
      </c>
    </row>
    <row r="181" spans="1:8" x14ac:dyDescent="0.25">
      <c r="A181" s="103">
        <v>178</v>
      </c>
      <c r="B181" s="109" t="s">
        <v>325</v>
      </c>
      <c r="C181" s="104" t="s">
        <v>109</v>
      </c>
      <c r="D181" s="103">
        <v>850</v>
      </c>
      <c r="E181" s="105">
        <v>0.57798165137614677</v>
      </c>
      <c r="F181" s="105">
        <v>0.63</v>
      </c>
      <c r="G181" s="110">
        <v>491.28440366972472</v>
      </c>
      <c r="H181" s="110">
        <v>535.5</v>
      </c>
    </row>
    <row r="182" spans="1:8" ht="45" x14ac:dyDescent="0.25">
      <c r="A182" s="103">
        <v>179</v>
      </c>
      <c r="B182" s="109" t="s">
        <v>461</v>
      </c>
      <c r="C182" s="104" t="s">
        <v>212</v>
      </c>
      <c r="D182" s="103">
        <v>105</v>
      </c>
      <c r="E182" s="105">
        <v>414.67889908256876</v>
      </c>
      <c r="F182" s="105">
        <v>452</v>
      </c>
      <c r="G182" s="110">
        <v>43541.284403669721</v>
      </c>
      <c r="H182" s="110">
        <v>47460</v>
      </c>
    </row>
    <row r="183" spans="1:8" ht="45" x14ac:dyDescent="0.25">
      <c r="A183" s="103">
        <v>180</v>
      </c>
      <c r="B183" s="109" t="s">
        <v>462</v>
      </c>
      <c r="C183" s="104" t="s">
        <v>212</v>
      </c>
      <c r="D183" s="103">
        <v>160</v>
      </c>
      <c r="E183" s="105">
        <v>456.42201834862379</v>
      </c>
      <c r="F183" s="105">
        <v>497.5</v>
      </c>
      <c r="G183" s="110">
        <v>73027.522935779809</v>
      </c>
      <c r="H183" s="110">
        <v>79600</v>
      </c>
    </row>
    <row r="184" spans="1:8" ht="30" x14ac:dyDescent="0.25">
      <c r="A184" s="103">
        <v>181</v>
      </c>
      <c r="B184" s="109" t="s">
        <v>244</v>
      </c>
      <c r="C184" s="104" t="s">
        <v>463</v>
      </c>
      <c r="D184" s="103">
        <v>1220</v>
      </c>
      <c r="E184" s="105">
        <v>8.0550458715596314</v>
      </c>
      <c r="F184" s="105">
        <v>8.7799999999999994</v>
      </c>
      <c r="G184" s="110">
        <v>9827.15596330275</v>
      </c>
      <c r="H184" s="110">
        <v>10711.599999999999</v>
      </c>
    </row>
    <row r="185" spans="1:8" ht="30" x14ac:dyDescent="0.25">
      <c r="A185" s="103">
        <v>182</v>
      </c>
      <c r="B185" s="109" t="s">
        <v>464</v>
      </c>
      <c r="C185" s="104" t="s">
        <v>465</v>
      </c>
      <c r="D185" s="103">
        <v>200</v>
      </c>
      <c r="E185" s="105">
        <v>7.8899082568807328</v>
      </c>
      <c r="F185" s="105">
        <v>8.6</v>
      </c>
      <c r="G185" s="110">
        <v>1577.9816513761466</v>
      </c>
      <c r="H185" s="110">
        <v>1720</v>
      </c>
    </row>
    <row r="186" spans="1:8" ht="30" x14ac:dyDescent="0.25">
      <c r="A186" s="103">
        <v>183</v>
      </c>
      <c r="B186" s="109" t="s">
        <v>466</v>
      </c>
      <c r="C186" s="104" t="s">
        <v>221</v>
      </c>
      <c r="D186" s="103">
        <v>180</v>
      </c>
      <c r="E186" s="105">
        <v>2.7064220183486238</v>
      </c>
      <c r="F186" s="105">
        <v>2.95</v>
      </c>
      <c r="G186" s="110">
        <v>487.1559633027523</v>
      </c>
      <c r="H186" s="110">
        <v>531</v>
      </c>
    </row>
    <row r="187" spans="1:8" ht="30" x14ac:dyDescent="0.25">
      <c r="A187" s="103">
        <v>184</v>
      </c>
      <c r="B187" s="109" t="s">
        <v>467</v>
      </c>
      <c r="C187" s="104" t="s">
        <v>212</v>
      </c>
      <c r="D187" s="103">
        <v>50</v>
      </c>
      <c r="E187" s="105">
        <v>9</v>
      </c>
      <c r="F187" s="105">
        <v>9.81</v>
      </c>
      <c r="G187" s="110">
        <v>450</v>
      </c>
      <c r="H187" s="110">
        <v>490.5</v>
      </c>
    </row>
    <row r="188" spans="1:8" ht="30" x14ac:dyDescent="0.25">
      <c r="A188" s="103">
        <v>185</v>
      </c>
      <c r="B188" s="109" t="s">
        <v>468</v>
      </c>
      <c r="C188" s="104" t="s">
        <v>212</v>
      </c>
      <c r="D188" s="103">
        <v>11</v>
      </c>
      <c r="E188" s="105">
        <v>83.623853211009177</v>
      </c>
      <c r="F188" s="105">
        <v>91.15</v>
      </c>
      <c r="G188" s="110">
        <v>919.86238532110099</v>
      </c>
      <c r="H188" s="110">
        <v>1002.6500000000001</v>
      </c>
    </row>
    <row r="189" spans="1:8" x14ac:dyDescent="0.25">
      <c r="A189" s="103">
        <v>186</v>
      </c>
      <c r="B189" s="109" t="s">
        <v>326</v>
      </c>
      <c r="C189" s="104" t="s">
        <v>109</v>
      </c>
      <c r="D189" s="103">
        <v>720</v>
      </c>
      <c r="E189" s="105">
        <v>0.59633027522935778</v>
      </c>
      <c r="F189" s="105">
        <v>0.65</v>
      </c>
      <c r="G189" s="110">
        <v>429.35779816513758</v>
      </c>
      <c r="H189" s="110">
        <v>468</v>
      </c>
    </row>
    <row r="190" spans="1:8" x14ac:dyDescent="0.25">
      <c r="A190" s="103">
        <v>187</v>
      </c>
      <c r="B190" s="109" t="s">
        <v>107</v>
      </c>
      <c r="C190" s="104" t="s">
        <v>108</v>
      </c>
      <c r="D190" s="103">
        <v>19000</v>
      </c>
      <c r="E190" s="105">
        <v>0.69724770642201828</v>
      </c>
      <c r="F190" s="105">
        <v>0.76</v>
      </c>
      <c r="G190" s="110">
        <v>13247.706422018347</v>
      </c>
      <c r="H190" s="110">
        <v>14440</v>
      </c>
    </row>
    <row r="191" spans="1:8" x14ac:dyDescent="0.25">
      <c r="A191" s="103">
        <v>188</v>
      </c>
      <c r="B191" s="109" t="s">
        <v>469</v>
      </c>
      <c r="C191" s="104" t="s">
        <v>209</v>
      </c>
      <c r="D191" s="103">
        <v>50</v>
      </c>
      <c r="E191" s="105">
        <v>16.899082568807341</v>
      </c>
      <c r="F191" s="105">
        <v>18.420000000000002</v>
      </c>
      <c r="G191" s="110">
        <v>844.95412844036707</v>
      </c>
      <c r="H191" s="110">
        <v>921.00000000000011</v>
      </c>
    </row>
    <row r="192" spans="1:8" x14ac:dyDescent="0.25">
      <c r="A192" s="103">
        <v>189</v>
      </c>
      <c r="B192" s="109" t="s">
        <v>327</v>
      </c>
      <c r="C192" s="104" t="s">
        <v>108</v>
      </c>
      <c r="D192" s="103">
        <v>1050</v>
      </c>
      <c r="E192" s="105">
        <v>0.55045871559633019</v>
      </c>
      <c r="F192" s="105">
        <v>0.6</v>
      </c>
      <c r="G192" s="110">
        <v>577.98165137614671</v>
      </c>
      <c r="H192" s="110">
        <v>630</v>
      </c>
    </row>
    <row r="193" spans="1:8" x14ac:dyDescent="0.25">
      <c r="A193" s="103">
        <v>190</v>
      </c>
      <c r="B193" s="109" t="s">
        <v>328</v>
      </c>
      <c r="C193" s="104" t="s">
        <v>108</v>
      </c>
      <c r="D193" s="103">
        <v>1000</v>
      </c>
      <c r="E193" s="105">
        <v>0.24770642201834861</v>
      </c>
      <c r="F193" s="105">
        <v>0.27</v>
      </c>
      <c r="G193" s="110">
        <v>247.7064220183486</v>
      </c>
      <c r="H193" s="110">
        <v>270</v>
      </c>
    </row>
    <row r="194" spans="1:8" ht="30" x14ac:dyDescent="0.25">
      <c r="A194" s="103">
        <v>191</v>
      </c>
      <c r="B194" s="109" t="s">
        <v>329</v>
      </c>
      <c r="C194" s="104" t="s">
        <v>237</v>
      </c>
      <c r="D194" s="103">
        <v>95</v>
      </c>
      <c r="E194" s="105">
        <v>0.32110091743119262</v>
      </c>
      <c r="F194" s="105">
        <v>0.35</v>
      </c>
      <c r="G194" s="110">
        <v>30.5045871559633</v>
      </c>
      <c r="H194" s="110">
        <v>33.25</v>
      </c>
    </row>
    <row r="195" spans="1:8" ht="30" x14ac:dyDescent="0.25">
      <c r="A195" s="103">
        <v>192</v>
      </c>
      <c r="B195" s="109" t="s">
        <v>330</v>
      </c>
      <c r="C195" s="104" t="s">
        <v>331</v>
      </c>
      <c r="D195" s="103">
        <v>5000</v>
      </c>
      <c r="E195" s="105">
        <v>0.4587155963302752</v>
      </c>
      <c r="F195" s="105">
        <v>0.5</v>
      </c>
      <c r="G195" s="110">
        <v>2293.5779816513759</v>
      </c>
      <c r="H195" s="110">
        <v>2500</v>
      </c>
    </row>
    <row r="196" spans="1:8" ht="30" x14ac:dyDescent="0.25">
      <c r="A196" s="103">
        <v>193</v>
      </c>
      <c r="B196" s="109" t="s">
        <v>332</v>
      </c>
      <c r="C196" s="104" t="s">
        <v>120</v>
      </c>
      <c r="D196" s="103">
        <v>850</v>
      </c>
      <c r="E196" s="105">
        <v>0.30275229357798167</v>
      </c>
      <c r="F196" s="105">
        <v>0.33</v>
      </c>
      <c r="G196" s="110">
        <v>257.33944954128441</v>
      </c>
      <c r="H196" s="110">
        <v>280.5</v>
      </c>
    </row>
    <row r="197" spans="1:8" x14ac:dyDescent="0.25">
      <c r="A197" s="103">
        <v>194</v>
      </c>
      <c r="B197" s="109" t="s">
        <v>470</v>
      </c>
      <c r="C197" s="104" t="s">
        <v>210</v>
      </c>
      <c r="D197" s="103">
        <v>630</v>
      </c>
      <c r="E197" s="105">
        <v>4.2201834862385317</v>
      </c>
      <c r="F197" s="105">
        <v>4.5999999999999996</v>
      </c>
      <c r="G197" s="110">
        <v>2658.7155963302748</v>
      </c>
      <c r="H197" s="110">
        <v>2898</v>
      </c>
    </row>
    <row r="198" spans="1:8" x14ac:dyDescent="0.25">
      <c r="A198" s="103">
        <v>195</v>
      </c>
      <c r="B198" s="109" t="s">
        <v>143</v>
      </c>
      <c r="C198" s="104" t="s">
        <v>108</v>
      </c>
      <c r="D198" s="103">
        <v>16100</v>
      </c>
      <c r="E198" s="105">
        <v>0.3669724770642202</v>
      </c>
      <c r="F198" s="105">
        <v>0.4</v>
      </c>
      <c r="G198" s="110">
        <v>5908.2568807339449</v>
      </c>
      <c r="H198" s="110">
        <v>6440</v>
      </c>
    </row>
    <row r="199" spans="1:8" ht="30" x14ac:dyDescent="0.25">
      <c r="A199" s="103">
        <v>196</v>
      </c>
      <c r="B199" s="109" t="s">
        <v>471</v>
      </c>
      <c r="C199" s="104" t="s">
        <v>168</v>
      </c>
      <c r="D199" s="103">
        <v>470</v>
      </c>
      <c r="E199" s="105">
        <v>2.3211009174311923</v>
      </c>
      <c r="F199" s="105">
        <v>2.5299999999999998</v>
      </c>
      <c r="G199" s="110">
        <v>1090.9174311926604</v>
      </c>
      <c r="H199" s="110">
        <v>1189.0999999999999</v>
      </c>
    </row>
    <row r="200" spans="1:8" ht="30" x14ac:dyDescent="0.25">
      <c r="A200" s="103">
        <v>197</v>
      </c>
      <c r="B200" s="109" t="s">
        <v>472</v>
      </c>
      <c r="C200" s="104" t="s">
        <v>212</v>
      </c>
      <c r="D200" s="103">
        <v>25</v>
      </c>
      <c r="E200" s="105">
        <v>4.3119266055045866</v>
      </c>
      <c r="F200" s="105">
        <v>4.7</v>
      </c>
      <c r="G200" s="110">
        <v>107.79816513761466</v>
      </c>
      <c r="H200" s="110">
        <v>117.5</v>
      </c>
    </row>
    <row r="201" spans="1:8" x14ac:dyDescent="0.25">
      <c r="A201" s="103">
        <v>198</v>
      </c>
      <c r="B201" s="109" t="s">
        <v>333</v>
      </c>
      <c r="C201" s="104" t="s">
        <v>162</v>
      </c>
      <c r="D201" s="103">
        <v>84</v>
      </c>
      <c r="E201" s="105">
        <v>0.24770642201834861</v>
      </c>
      <c r="F201" s="105">
        <v>0.27</v>
      </c>
      <c r="G201" s="110">
        <v>20.807339449541285</v>
      </c>
      <c r="H201" s="110">
        <v>22.68</v>
      </c>
    </row>
    <row r="202" spans="1:8" ht="30" x14ac:dyDescent="0.25">
      <c r="A202" s="103">
        <v>199</v>
      </c>
      <c r="B202" s="109" t="s">
        <v>334</v>
      </c>
      <c r="C202" s="104" t="s">
        <v>225</v>
      </c>
      <c r="D202" s="103">
        <v>1500</v>
      </c>
      <c r="E202" s="105">
        <v>1.0183486238532111</v>
      </c>
      <c r="F202" s="105">
        <v>1.1100000000000001</v>
      </c>
      <c r="G202" s="110">
        <v>1527.5229357798166</v>
      </c>
      <c r="H202" s="110">
        <v>1665.0000000000002</v>
      </c>
    </row>
    <row r="203" spans="1:8" x14ac:dyDescent="0.25">
      <c r="A203" s="103">
        <v>200</v>
      </c>
      <c r="B203" s="109" t="s">
        <v>335</v>
      </c>
      <c r="C203" s="104" t="s">
        <v>108</v>
      </c>
      <c r="D203" s="103">
        <v>9500</v>
      </c>
      <c r="E203" s="105">
        <v>1.1009174311926604</v>
      </c>
      <c r="F203" s="105">
        <v>1.2</v>
      </c>
      <c r="G203" s="110">
        <v>10458.715596330274</v>
      </c>
      <c r="H203" s="110">
        <v>11400</v>
      </c>
    </row>
    <row r="204" spans="1:8" ht="45" x14ac:dyDescent="0.25">
      <c r="A204" s="103">
        <v>201</v>
      </c>
      <c r="B204" s="109" t="s">
        <v>336</v>
      </c>
      <c r="C204" s="104" t="s">
        <v>238</v>
      </c>
      <c r="D204" s="103">
        <v>220</v>
      </c>
      <c r="E204" s="105">
        <v>2.0366972477064222</v>
      </c>
      <c r="F204" s="105">
        <v>2.2200000000000002</v>
      </c>
      <c r="G204" s="110">
        <v>448.07339449541291</v>
      </c>
      <c r="H204" s="110">
        <v>488.40000000000003</v>
      </c>
    </row>
    <row r="205" spans="1:8" x14ac:dyDescent="0.25">
      <c r="A205" s="103">
        <v>202</v>
      </c>
      <c r="B205" s="109" t="s">
        <v>276</v>
      </c>
      <c r="C205" s="104" t="s">
        <v>108</v>
      </c>
      <c r="D205" s="103">
        <v>910</v>
      </c>
      <c r="E205" s="105">
        <v>1.3119266055045871</v>
      </c>
      <c r="F205" s="105">
        <v>1.43</v>
      </c>
      <c r="G205" s="110">
        <v>1193.8532110091742</v>
      </c>
      <c r="H205" s="110">
        <v>1301.3</v>
      </c>
    </row>
    <row r="206" spans="1:8" x14ac:dyDescent="0.25">
      <c r="A206" s="103">
        <v>203</v>
      </c>
      <c r="B206" s="109" t="s">
        <v>473</v>
      </c>
      <c r="C206" s="104" t="s">
        <v>108</v>
      </c>
      <c r="D206" s="103">
        <v>1440</v>
      </c>
      <c r="E206" s="105">
        <v>0.64220183486238525</v>
      </c>
      <c r="F206" s="105">
        <v>0.7</v>
      </c>
      <c r="G206" s="110">
        <v>924.77064220183479</v>
      </c>
      <c r="H206" s="110">
        <v>1007.9999999999999</v>
      </c>
    </row>
    <row r="207" spans="1:8" ht="45" x14ac:dyDescent="0.25">
      <c r="A207" s="103">
        <v>204</v>
      </c>
      <c r="B207" s="109" t="s">
        <v>337</v>
      </c>
      <c r="C207" s="104" t="s">
        <v>239</v>
      </c>
      <c r="D207" s="103">
        <v>9300</v>
      </c>
      <c r="E207" s="105">
        <v>0.21100917431192659</v>
      </c>
      <c r="F207" s="105">
        <v>0.23</v>
      </c>
      <c r="G207" s="110">
        <v>1962.3853211009173</v>
      </c>
      <c r="H207" s="110">
        <v>2139</v>
      </c>
    </row>
    <row r="208" spans="1:8" ht="30" x14ac:dyDescent="0.25">
      <c r="A208" s="103">
        <v>205</v>
      </c>
      <c r="B208" s="109" t="s">
        <v>161</v>
      </c>
      <c r="C208" s="104" t="s">
        <v>169</v>
      </c>
      <c r="D208" s="103">
        <v>1150</v>
      </c>
      <c r="E208" s="105">
        <v>0.30275229357798167</v>
      </c>
      <c r="F208" s="105">
        <v>0.33</v>
      </c>
      <c r="G208" s="110">
        <v>348.16513761467894</v>
      </c>
      <c r="H208" s="110">
        <v>379.5</v>
      </c>
    </row>
    <row r="209" spans="1:8" x14ac:dyDescent="0.25">
      <c r="A209" s="103">
        <v>206</v>
      </c>
      <c r="B209" s="109" t="s">
        <v>144</v>
      </c>
      <c r="C209" s="104" t="s">
        <v>170</v>
      </c>
      <c r="D209" s="103">
        <v>110</v>
      </c>
      <c r="E209" s="105">
        <v>3.3669724770642198</v>
      </c>
      <c r="F209" s="105">
        <v>3.67</v>
      </c>
      <c r="G209" s="110">
        <v>370.36697247706417</v>
      </c>
      <c r="H209" s="110">
        <v>403.7</v>
      </c>
    </row>
    <row r="210" spans="1:8" ht="30" x14ac:dyDescent="0.25">
      <c r="A210" s="103">
        <v>207</v>
      </c>
      <c r="B210" s="109" t="s">
        <v>338</v>
      </c>
      <c r="C210" s="104" t="s">
        <v>120</v>
      </c>
      <c r="D210" s="103">
        <v>2200</v>
      </c>
      <c r="E210" s="105">
        <v>0.17431192660550457</v>
      </c>
      <c r="F210" s="105">
        <v>0.19</v>
      </c>
      <c r="G210" s="110">
        <v>383.48623853211006</v>
      </c>
      <c r="H210" s="110">
        <v>418</v>
      </c>
    </row>
    <row r="211" spans="1:8" ht="30" x14ac:dyDescent="0.25">
      <c r="A211" s="103">
        <v>208</v>
      </c>
      <c r="B211" s="109" t="s">
        <v>474</v>
      </c>
      <c r="C211" s="104" t="s">
        <v>210</v>
      </c>
      <c r="D211" s="103">
        <v>2</v>
      </c>
      <c r="E211" s="105">
        <v>11.211009174311926</v>
      </c>
      <c r="F211" s="105">
        <v>12.22</v>
      </c>
      <c r="G211" s="110">
        <v>22.422018348623851</v>
      </c>
      <c r="H211" s="110">
        <v>24.44</v>
      </c>
    </row>
    <row r="212" spans="1:8" ht="15.75" x14ac:dyDescent="0.25">
      <c r="A212" s="103"/>
      <c r="B212" s="106" t="s">
        <v>29</v>
      </c>
      <c r="C212" s="107"/>
      <c r="D212" s="107"/>
      <c r="E212" s="108"/>
      <c r="F212" s="108"/>
      <c r="G212" s="111">
        <v>713146.73394495377</v>
      </c>
      <c r="H212" s="111">
        <v>777329.94</v>
      </c>
    </row>
  </sheetData>
  <mergeCells count="1">
    <mergeCell ref="A1:G1"/>
  </mergeCells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PAAP 2025</vt:lpstr>
      <vt:lpstr>II. Produse alimentare</vt:lpstr>
      <vt:lpstr>III. Produse farmaceutice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Pc-Borsa</dc:creator>
  <cp:lastModifiedBy>Daniel Tamas</cp:lastModifiedBy>
  <cp:lastPrinted>2026-02-17T10:43:54Z</cp:lastPrinted>
  <dcterms:created xsi:type="dcterms:W3CDTF">2019-10-18T07:14:17Z</dcterms:created>
  <dcterms:modified xsi:type="dcterms:W3CDTF">2026-02-17T13:56:39Z</dcterms:modified>
</cp:coreProperties>
</file>